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https://a4aa.sharepoint.com/sites/Fiscal345/Shared Documents/Billing/AreaPlan/2023-24/23-24 MFR Tracking Sheets/"/>
    </mc:Choice>
  </mc:AlternateContent>
  <xr:revisionPtr revIDLastSave="247" documentId="13_ncr:1_{F5995611-9EBD-4AFD-B732-950BCDF00E42}" xr6:coauthVersionLast="47" xr6:coauthVersionMax="47" xr10:uidLastSave="{682DF356-1C1E-4F28-AE39-2864A8326F89}"/>
  <bookViews>
    <workbookView xWindow="-120" yWindow="-120" windowWidth="29040" windowHeight="15840" tabRatio="727" xr2:uid="{00000000-000D-0000-FFFF-FFFF00000000}"/>
  </bookViews>
  <sheets>
    <sheet name="Instructions" sheetId="13" r:id="rId1"/>
    <sheet name="Jul" sheetId="33" r:id="rId2"/>
    <sheet name="Aug" sheetId="32" r:id="rId3"/>
    <sheet name="Sep" sheetId="35" r:id="rId4"/>
    <sheet name="Oct" sheetId="36" r:id="rId5"/>
    <sheet name="Nov" sheetId="37" r:id="rId6"/>
    <sheet name="Dec" sheetId="38" r:id="rId7"/>
    <sheet name="Jan" sheetId="40" r:id="rId8"/>
    <sheet name="Feb" sheetId="39" r:id="rId9"/>
    <sheet name="Mar" sheetId="44" r:id="rId10"/>
    <sheet name="Apr" sheetId="43" r:id="rId11"/>
    <sheet name="May" sheetId="42" r:id="rId12"/>
    <sheet name="Jun" sheetId="41" r:id="rId13"/>
  </sheets>
  <definedNames>
    <definedName name="County" localSheetId="1">Jul!$I$20:$I$28</definedName>
    <definedName name="_xlnm.Print_Area" localSheetId="10">Apr!$A$1:$G$66</definedName>
    <definedName name="_xlnm.Print_Area" localSheetId="2">Aug!$A$1:$G$66</definedName>
    <definedName name="_xlnm.Print_Area" localSheetId="6">Dec!$A$1:$G$66</definedName>
    <definedName name="_xlnm.Print_Area" localSheetId="8">Feb!$A$1:$G$66</definedName>
    <definedName name="_xlnm.Print_Area" localSheetId="7">Jan!$A$1:$G$66</definedName>
    <definedName name="_xlnm.Print_Area" localSheetId="1">Jul!$A$1:$G$66</definedName>
    <definedName name="_xlnm.Print_Area" localSheetId="12">Jun!$A$1:$G$67</definedName>
    <definedName name="_xlnm.Print_Area" localSheetId="9">Mar!$A$1:$G$66</definedName>
    <definedName name="_xlnm.Print_Area" localSheetId="11">May!$A$1:$G$66</definedName>
    <definedName name="_xlnm.Print_Area" localSheetId="5">Nov!$A$1:$G$66</definedName>
    <definedName name="_xlnm.Print_Area" localSheetId="4">Oct!$A$1:$G$66</definedName>
    <definedName name="_xlnm.Print_Area" localSheetId="3">Sep!$A$1:$G$66</definedName>
    <definedName name="Program" localSheetId="1">Jul!$I$2:$I$17</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44" l="1"/>
  <c r="F12" i="41"/>
  <c r="F11" i="41"/>
  <c r="F12" i="42"/>
  <c r="F11" i="42"/>
  <c r="F12" i="43"/>
  <c r="F11" i="43"/>
  <c r="F12" i="44"/>
  <c r="F11" i="44"/>
  <c r="F12" i="39"/>
  <c r="F11" i="39"/>
  <c r="F12" i="40"/>
  <c r="F11" i="40"/>
  <c r="F12" i="38"/>
  <c r="F11" i="38"/>
  <c r="F12" i="37"/>
  <c r="F11" i="37"/>
  <c r="F12" i="36"/>
  <c r="F11" i="36"/>
  <c r="F12" i="35"/>
  <c r="F11" i="35"/>
  <c r="F12" i="32"/>
  <c r="F11" i="32"/>
  <c r="F8" i="36"/>
  <c r="F8" i="32"/>
  <c r="A9" i="32"/>
  <c r="A10" i="32"/>
  <c r="A11" i="32"/>
  <c r="B12" i="32"/>
  <c r="F9" i="32"/>
  <c r="F9" i="38"/>
  <c r="F8" i="38"/>
  <c r="A4" i="41"/>
  <c r="A5" i="41"/>
  <c r="A4" i="42"/>
  <c r="A5" i="42"/>
  <c r="A4" i="43"/>
  <c r="A5" i="43"/>
  <c r="A4" i="44"/>
  <c r="A5" i="44"/>
  <c r="A4" i="39"/>
  <c r="A5" i="39"/>
  <c r="A4" i="40"/>
  <c r="A5" i="40"/>
  <c r="A4" i="38"/>
  <c r="A5" i="38"/>
  <c r="A4" i="37"/>
  <c r="A5" i="37"/>
  <c r="A4" i="36"/>
  <c r="A5" i="36"/>
  <c r="A4" i="35"/>
  <c r="A5" i="35"/>
  <c r="A4" i="32"/>
  <c r="A5" i="32"/>
  <c r="D6" i="32"/>
  <c r="D6" i="35"/>
  <c r="D6" i="36"/>
  <c r="D6" i="37"/>
  <c r="D6" i="38"/>
  <c r="D6" i="40"/>
  <c r="A67" i="41" l="1"/>
  <c r="A66" i="42"/>
  <c r="A66" i="43"/>
  <c r="A66" i="44"/>
  <c r="A66" i="39"/>
  <c r="A66" i="40"/>
  <c r="A66" i="38"/>
  <c r="A66" i="37"/>
  <c r="A66" i="36"/>
  <c r="A66" i="35"/>
  <c r="A66" i="32"/>
  <c r="A48" i="41" l="1"/>
  <c r="A48" i="42"/>
  <c r="A48" i="43"/>
  <c r="A48" i="44"/>
  <c r="A48" i="39"/>
  <c r="A48" i="40"/>
  <c r="A48" i="38"/>
  <c r="A48" i="37"/>
  <c r="A48" i="36"/>
  <c r="A48" i="35"/>
  <c r="A48" i="32"/>
  <c r="D6" i="41" l="1"/>
  <c r="D6" i="42"/>
  <c r="D6" i="43"/>
  <c r="D6" i="44"/>
  <c r="D6" i="39"/>
  <c r="F10" i="32"/>
  <c r="F10" i="35" s="1"/>
  <c r="F10" i="36" s="1"/>
  <c r="F10" i="37" s="1"/>
  <c r="F10" i="38" s="1"/>
  <c r="F10" i="40" s="1"/>
  <c r="F10" i="39" s="1"/>
  <c r="F10" i="44" s="1"/>
  <c r="F10" i="43" s="1"/>
  <c r="F10" i="42" s="1"/>
  <c r="F10" i="41" s="1"/>
  <c r="D35" i="33" l="1"/>
  <c r="E17" i="32"/>
  <c r="E17" i="35" s="1"/>
  <c r="E17" i="36" s="1"/>
  <c r="E17" i="37" s="1"/>
  <c r="E17" i="38" s="1"/>
  <c r="E17" i="40" s="1"/>
  <c r="E17" i="39" s="1"/>
  <c r="E18" i="32"/>
  <c r="E18" i="35" s="1"/>
  <c r="E18" i="36" s="1"/>
  <c r="E18" i="37" s="1"/>
  <c r="E18" i="38" s="1"/>
  <c r="E18" i="40" s="1"/>
  <c r="E18" i="39" s="1"/>
  <c r="E18" i="44" s="1"/>
  <c r="E19" i="32"/>
  <c r="E19" i="35" s="1"/>
  <c r="E19" i="36" s="1"/>
  <c r="E19" i="37" s="1"/>
  <c r="E19" i="38" s="1"/>
  <c r="E19" i="40" s="1"/>
  <c r="E19" i="39" s="1"/>
  <c r="E19" i="44" s="1"/>
  <c r="E20" i="32"/>
  <c r="E20" i="35" s="1"/>
  <c r="E20" i="36" s="1"/>
  <c r="E20" i="37" s="1"/>
  <c r="E20" i="38" s="1"/>
  <c r="E20" i="40" s="1"/>
  <c r="E20" i="39" s="1"/>
  <c r="E20" i="43" s="1"/>
  <c r="E20" i="42" s="1"/>
  <c r="E20" i="41" s="1"/>
  <c r="E21" i="32"/>
  <c r="E21" i="35" s="1"/>
  <c r="E21" i="36" s="1"/>
  <c r="E21" i="37" s="1"/>
  <c r="E21" i="38" s="1"/>
  <c r="E21" i="40" s="1"/>
  <c r="E21" i="39" s="1"/>
  <c r="E21" i="44" s="1"/>
  <c r="E22" i="32"/>
  <c r="E22" i="35" s="1"/>
  <c r="E22" i="36" s="1"/>
  <c r="E22" i="37" s="1"/>
  <c r="E22" i="38" s="1"/>
  <c r="E22" i="40" s="1"/>
  <c r="E22" i="39" s="1"/>
  <c r="E22" i="44" s="1"/>
  <c r="E23" i="32"/>
  <c r="E23" i="35" s="1"/>
  <c r="E23" i="36" s="1"/>
  <c r="E23" i="37" s="1"/>
  <c r="E23" i="38" s="1"/>
  <c r="E23" i="40" s="1"/>
  <c r="E23" i="39" s="1"/>
  <c r="E23" i="44" s="1"/>
  <c r="E23" i="43" s="1"/>
  <c r="E23" i="42" s="1"/>
  <c r="E23" i="41" s="1"/>
  <c r="E24" i="32"/>
  <c r="E24" i="35" s="1"/>
  <c r="E24" i="36" s="1"/>
  <c r="E24" i="37" s="1"/>
  <c r="E24" i="38" s="1"/>
  <c r="E24" i="40" s="1"/>
  <c r="E24" i="39" s="1"/>
  <c r="E24" i="44" s="1"/>
  <c r="E24" i="43" s="1"/>
  <c r="E24" i="42" s="1"/>
  <c r="E24" i="41" s="1"/>
  <c r="E25" i="32"/>
  <c r="E25" i="35" s="1"/>
  <c r="E25" i="36" s="1"/>
  <c r="E25" i="37" s="1"/>
  <c r="E25" i="38" s="1"/>
  <c r="E25" i="40" s="1"/>
  <c r="E25" i="39" s="1"/>
  <c r="E25" i="44" s="1"/>
  <c r="E25" i="43" s="1"/>
  <c r="E25" i="42" s="1"/>
  <c r="E25" i="41" s="1"/>
  <c r="E26" i="32"/>
  <c r="E26" i="35" s="1"/>
  <c r="E26" i="36" s="1"/>
  <c r="E26" i="37" s="1"/>
  <c r="E26" i="38" s="1"/>
  <c r="E26" i="40" s="1"/>
  <c r="E26" i="39" s="1"/>
  <c r="E26" i="44" s="1"/>
  <c r="E26" i="43" s="1"/>
  <c r="E26" i="42" s="1"/>
  <c r="E26" i="41" s="1"/>
  <c r="E27" i="32"/>
  <c r="E27" i="35" s="1"/>
  <c r="E27" i="36" s="1"/>
  <c r="E27" i="37" s="1"/>
  <c r="E27" i="38" s="1"/>
  <c r="E27" i="40" s="1"/>
  <c r="E27" i="39" s="1"/>
  <c r="E27" i="44" s="1"/>
  <c r="E27" i="43" s="1"/>
  <c r="E27" i="42" s="1"/>
  <c r="E27" i="41" s="1"/>
  <c r="E28" i="32"/>
  <c r="E28" i="35" s="1"/>
  <c r="E28" i="36" s="1"/>
  <c r="E28" i="37" s="1"/>
  <c r="E28" i="38" s="1"/>
  <c r="E28" i="40" s="1"/>
  <c r="E28" i="39" s="1"/>
  <c r="E28" i="44" s="1"/>
  <c r="E28" i="43" s="1"/>
  <c r="E28" i="42" s="1"/>
  <c r="E28" i="41" s="1"/>
  <c r="E29" i="32"/>
  <c r="E29" i="35" s="1"/>
  <c r="E29" i="36" s="1"/>
  <c r="E29" i="37" s="1"/>
  <c r="E29" i="38" s="1"/>
  <c r="E29" i="40" s="1"/>
  <c r="E29" i="39" s="1"/>
  <c r="E29" i="44" s="1"/>
  <c r="E29" i="43" s="1"/>
  <c r="E29" i="42" s="1"/>
  <c r="E29" i="41" s="1"/>
  <c r="E16" i="32"/>
  <c r="E16" i="35" s="1"/>
  <c r="E16" i="36" s="1"/>
  <c r="E16" i="37" s="1"/>
  <c r="E16" i="38" s="1"/>
  <c r="E16" i="40" s="1"/>
  <c r="E16" i="39" s="1"/>
  <c r="E16" i="44" s="1"/>
  <c r="E22" i="43" l="1"/>
  <c r="E22" i="42" s="1"/>
  <c r="E22" i="41" s="1"/>
  <c r="E21" i="43"/>
  <c r="E21" i="42" s="1"/>
  <c r="E21" i="41" s="1"/>
  <c r="E17" i="44"/>
  <c r="E17" i="43" s="1"/>
  <c r="E17" i="42" s="1"/>
  <c r="E17" i="41" s="1"/>
  <c r="E19" i="43"/>
  <c r="E19" i="42" s="1"/>
  <c r="E19" i="41" s="1"/>
  <c r="E16" i="43"/>
  <c r="E16" i="42" s="1"/>
  <c r="E16" i="41" s="1"/>
  <c r="E18" i="43"/>
  <c r="E18" i="42" s="1"/>
  <c r="E18" i="41" s="1"/>
  <c r="F47" i="41"/>
  <c r="E47" i="41"/>
  <c r="F47" i="42"/>
  <c r="E47" i="42"/>
  <c r="F47" i="43"/>
  <c r="E47" i="43"/>
  <c r="F47" i="44"/>
  <c r="E47" i="44"/>
  <c r="F47" i="39"/>
  <c r="E47" i="39"/>
  <c r="F47" i="40"/>
  <c r="E47" i="40"/>
  <c r="F47" i="38"/>
  <c r="E47" i="38"/>
  <c r="F47" i="37"/>
  <c r="E47" i="37"/>
  <c r="F47" i="36"/>
  <c r="E47" i="36"/>
  <c r="F47" i="35"/>
  <c r="E47" i="35"/>
  <c r="F47" i="32"/>
  <c r="E47" i="32"/>
  <c r="F47" i="33"/>
  <c r="E47" i="33"/>
  <c r="C31" i="44" l="1"/>
  <c r="C30" i="44"/>
  <c r="B12" i="44"/>
  <c r="A11" i="44"/>
  <c r="A10" i="44"/>
  <c r="F9" i="44"/>
  <c r="A9" i="44"/>
  <c r="F8" i="44"/>
  <c r="C31" i="43"/>
  <c r="C30" i="43"/>
  <c r="B12" i="43"/>
  <c r="A11" i="43"/>
  <c r="A10" i="43"/>
  <c r="F9" i="43"/>
  <c r="A9" i="43"/>
  <c r="F8" i="43"/>
  <c r="C31" i="42"/>
  <c r="C30" i="42"/>
  <c r="B12" i="42"/>
  <c r="A11" i="42"/>
  <c r="A10" i="42"/>
  <c r="F9" i="42"/>
  <c r="A9" i="42"/>
  <c r="F8" i="42"/>
  <c r="C31" i="41"/>
  <c r="C30" i="41"/>
  <c r="B12" i="41"/>
  <c r="A11" i="41"/>
  <c r="A10" i="41"/>
  <c r="F9" i="41"/>
  <c r="A9" i="41"/>
  <c r="F8" i="41"/>
  <c r="C31" i="40"/>
  <c r="C30" i="40"/>
  <c r="E31" i="40"/>
  <c r="B12" i="40"/>
  <c r="A11" i="40"/>
  <c r="A10" i="40"/>
  <c r="F9" i="40"/>
  <c r="A9" i="40"/>
  <c r="F8" i="40"/>
  <c r="E31" i="39"/>
  <c r="C31" i="39"/>
  <c r="C30" i="39"/>
  <c r="B12" i="39"/>
  <c r="A11" i="39"/>
  <c r="A10" i="39"/>
  <c r="F9" i="39"/>
  <c r="A9" i="39"/>
  <c r="F8" i="39"/>
  <c r="C31" i="38"/>
  <c r="C30" i="38"/>
  <c r="B12" i="38"/>
  <c r="A11" i="38"/>
  <c r="A10" i="38"/>
  <c r="A9" i="38"/>
  <c r="C31" i="37"/>
  <c r="C30" i="37"/>
  <c r="E30" i="37"/>
  <c r="B12" i="37"/>
  <c r="A11" i="37"/>
  <c r="A10" i="37"/>
  <c r="F9" i="37"/>
  <c r="A9" i="37"/>
  <c r="F8" i="37"/>
  <c r="C31" i="36"/>
  <c r="C30" i="36"/>
  <c r="B12" i="36"/>
  <c r="A11" i="36"/>
  <c r="A10" i="36"/>
  <c r="F9" i="36"/>
  <c r="A9" i="36"/>
  <c r="C31" i="35"/>
  <c r="C30" i="35"/>
  <c r="B12" i="35"/>
  <c r="A11" i="35"/>
  <c r="A10" i="35"/>
  <c r="F9" i="35"/>
  <c r="A9" i="35"/>
  <c r="F8" i="35"/>
  <c r="D48" i="32"/>
  <c r="D48" i="35" s="1"/>
  <c r="D48" i="36" s="1"/>
  <c r="D45" i="32"/>
  <c r="D45" i="35" s="1"/>
  <c r="D45" i="36" s="1"/>
  <c r="D45" i="37" s="1"/>
  <c r="D35" i="32"/>
  <c r="D35" i="35" s="1"/>
  <c r="D36" i="32"/>
  <c r="D36" i="35" s="1"/>
  <c r="D37" i="32"/>
  <c r="D37" i="35" s="1"/>
  <c r="D37" i="36" s="1"/>
  <c r="D37" i="37" s="1"/>
  <c r="D37" i="38" s="1"/>
  <c r="D37" i="40" s="1"/>
  <c r="D37" i="39" s="1"/>
  <c r="D37" i="44" s="1"/>
  <c r="D37" i="43" s="1"/>
  <c r="D37" i="42" s="1"/>
  <c r="D37" i="41" s="1"/>
  <c r="D38" i="32"/>
  <c r="D38" i="35" s="1"/>
  <c r="D40" i="32"/>
  <c r="D40" i="35" s="1"/>
  <c r="D40" i="36" s="1"/>
  <c r="D40" i="37" s="1"/>
  <c r="D40" i="38" s="1"/>
  <c r="D40" i="40" s="1"/>
  <c r="D40" i="39" s="1"/>
  <c r="D40" i="44" s="1"/>
  <c r="D40" i="43" s="1"/>
  <c r="D34" i="32"/>
  <c r="D34" i="35" s="1"/>
  <c r="C39" i="42" l="1"/>
  <c r="G48" i="42" s="1"/>
  <c r="E30" i="38"/>
  <c r="E30" i="44"/>
  <c r="C39" i="41"/>
  <c r="C39" i="43"/>
  <c r="C39" i="38"/>
  <c r="C39" i="37"/>
  <c r="C39" i="36"/>
  <c r="D38" i="36"/>
  <c r="D38" i="37" s="1"/>
  <c r="D38" i="38" s="1"/>
  <c r="D38" i="40" s="1"/>
  <c r="D38" i="39" s="1"/>
  <c r="D38" i="44" s="1"/>
  <c r="D38" i="43" s="1"/>
  <c r="D38" i="42" s="1"/>
  <c r="D38" i="41" s="1"/>
  <c r="D45" i="38"/>
  <c r="D34" i="36"/>
  <c r="D34" i="37" s="1"/>
  <c r="D34" i="38" s="1"/>
  <c r="D34" i="40" s="1"/>
  <c r="D34" i="39" s="1"/>
  <c r="D34" i="44" s="1"/>
  <c r="D34" i="43" s="1"/>
  <c r="D34" i="42" s="1"/>
  <c r="D34" i="41" s="1"/>
  <c r="D40" i="42"/>
  <c r="D48" i="37"/>
  <c r="D48" i="38" s="1"/>
  <c r="D48" i="40" s="1"/>
  <c r="D48" i="39" s="1"/>
  <c r="D48" i="44" s="1"/>
  <c r="D48" i="43" s="1"/>
  <c r="D48" i="42" s="1"/>
  <c r="D48" i="41" s="1"/>
  <c r="E30" i="35"/>
  <c r="E31" i="36"/>
  <c r="E31" i="37"/>
  <c r="E31" i="38"/>
  <c r="E30" i="39"/>
  <c r="E31" i="42"/>
  <c r="E31" i="41"/>
  <c r="E31" i="35"/>
  <c r="E30" i="36"/>
  <c r="E30" i="43"/>
  <c r="E31" i="44"/>
  <c r="C39" i="39"/>
  <c r="E30" i="40"/>
  <c r="C39" i="40"/>
  <c r="E30" i="41"/>
  <c r="E30" i="42"/>
  <c r="E31" i="43"/>
  <c r="C39" i="44"/>
  <c r="D35" i="36"/>
  <c r="D35" i="37" s="1"/>
  <c r="D35" i="38" s="1"/>
  <c r="D35" i="40" s="1"/>
  <c r="D35" i="39" s="1"/>
  <c r="D35" i="44" s="1"/>
  <c r="D35" i="43" s="1"/>
  <c r="D35" i="42" s="1"/>
  <c r="D35" i="41" s="1"/>
  <c r="D36" i="36"/>
  <c r="I52" i="35"/>
  <c r="C39" i="35"/>
  <c r="G48" i="36" l="1"/>
  <c r="G48" i="37"/>
  <c r="G48" i="38"/>
  <c r="G48" i="40"/>
  <c r="G48" i="39"/>
  <c r="G48" i="44"/>
  <c r="G48" i="43"/>
  <c r="G48" i="41"/>
  <c r="D45" i="40"/>
  <c r="D40" i="41"/>
  <c r="D36" i="37"/>
  <c r="I52" i="36"/>
  <c r="G48" i="35"/>
  <c r="D45" i="39" l="1"/>
  <c r="D36" i="38"/>
  <c r="I52" i="37"/>
  <c r="D45" i="44" l="1"/>
  <c r="D36" i="40"/>
  <c r="I52" i="38"/>
  <c r="E48" i="32"/>
  <c r="E45" i="32"/>
  <c r="E45" i="35" s="1"/>
  <c r="E41" i="32"/>
  <c r="E41" i="35" s="1"/>
  <c r="E41" i="36" s="1"/>
  <c r="E41" i="37" s="1"/>
  <c r="E41" i="38" s="1"/>
  <c r="E41" i="40" s="1"/>
  <c r="E41" i="39" s="1"/>
  <c r="E41" i="44" s="1"/>
  <c r="E40" i="32"/>
  <c r="E40" i="35" s="1"/>
  <c r="E35" i="32"/>
  <c r="E36" i="32"/>
  <c r="G36" i="32" s="1"/>
  <c r="E37" i="32"/>
  <c r="E37" i="35" s="1"/>
  <c r="E38" i="32"/>
  <c r="E38" i="35" s="1"/>
  <c r="E34" i="32"/>
  <c r="D48" i="33"/>
  <c r="F48" i="33" s="1"/>
  <c r="D45" i="33"/>
  <c r="G45" i="33" s="1"/>
  <c r="D40" i="33"/>
  <c r="G40" i="33" s="1"/>
  <c r="D38" i="33"/>
  <c r="G38" i="33" s="1"/>
  <c r="D37" i="33"/>
  <c r="G37" i="33" s="1"/>
  <c r="D36" i="33"/>
  <c r="F36" i="33" s="1"/>
  <c r="G35" i="33"/>
  <c r="F35" i="33"/>
  <c r="D34" i="33"/>
  <c r="G34" i="33" s="1"/>
  <c r="E31" i="33"/>
  <c r="C31" i="33"/>
  <c r="E30" i="33"/>
  <c r="C30" i="33"/>
  <c r="D29" i="33"/>
  <c r="D28" i="33"/>
  <c r="D27" i="33"/>
  <c r="D26" i="33"/>
  <c r="D26" i="32" s="1"/>
  <c r="D26" i="35" s="1"/>
  <c r="D25" i="33"/>
  <c r="D24" i="33"/>
  <c r="D23" i="33"/>
  <c r="D22" i="33"/>
  <c r="D22" i="32" s="1"/>
  <c r="D22" i="35" s="1"/>
  <c r="D21" i="33"/>
  <c r="D20" i="33"/>
  <c r="D19" i="33"/>
  <c r="D19" i="32" s="1"/>
  <c r="D19" i="35" s="1"/>
  <c r="D18" i="33"/>
  <c r="D18" i="32" s="1"/>
  <c r="D18" i="35" s="1"/>
  <c r="D17" i="33"/>
  <c r="D16" i="33"/>
  <c r="C31" i="32"/>
  <c r="C30" i="32"/>
  <c r="E41" i="43" l="1"/>
  <c r="E41" i="42" s="1"/>
  <c r="E41" i="41" s="1"/>
  <c r="F26" i="32"/>
  <c r="G37" i="32"/>
  <c r="F37" i="32"/>
  <c r="F48" i="32"/>
  <c r="E48" i="35"/>
  <c r="E45" i="36"/>
  <c r="F45" i="35"/>
  <c r="G45" i="35"/>
  <c r="E40" i="36"/>
  <c r="F40" i="35"/>
  <c r="G40" i="35"/>
  <c r="F34" i="32"/>
  <c r="E34" i="35"/>
  <c r="E37" i="36"/>
  <c r="F37" i="35"/>
  <c r="G37" i="35"/>
  <c r="G35" i="32"/>
  <c r="E35" i="35"/>
  <c r="E38" i="36"/>
  <c r="F38" i="35"/>
  <c r="G38" i="35"/>
  <c r="G34" i="32"/>
  <c r="F35" i="32"/>
  <c r="F36" i="32"/>
  <c r="E36" i="35"/>
  <c r="E31" i="32"/>
  <c r="G18" i="32"/>
  <c r="F19" i="32"/>
  <c r="G19" i="32"/>
  <c r="G18" i="33"/>
  <c r="F22" i="32"/>
  <c r="G22" i="33"/>
  <c r="F18" i="32"/>
  <c r="G22" i="32"/>
  <c r="F26" i="33"/>
  <c r="C39" i="32"/>
  <c r="G16" i="33"/>
  <c r="D16" i="32"/>
  <c r="D16" i="35" s="1"/>
  <c r="G20" i="33"/>
  <c r="D20" i="32"/>
  <c r="G20" i="32" s="1"/>
  <c r="F27" i="33"/>
  <c r="D27" i="32"/>
  <c r="G27" i="32" s="1"/>
  <c r="G17" i="33"/>
  <c r="D17" i="32"/>
  <c r="D17" i="35" s="1"/>
  <c r="D19" i="36"/>
  <c r="F19" i="35"/>
  <c r="G19" i="35"/>
  <c r="G21" i="33"/>
  <c r="D21" i="32"/>
  <c r="F23" i="33"/>
  <c r="D23" i="32"/>
  <c r="G23" i="32" s="1"/>
  <c r="D26" i="36"/>
  <c r="G26" i="35"/>
  <c r="F26" i="35"/>
  <c r="G27" i="33"/>
  <c r="G25" i="33"/>
  <c r="D25" i="32"/>
  <c r="D25" i="35" s="1"/>
  <c r="D22" i="36"/>
  <c r="F22" i="35"/>
  <c r="G22" i="35"/>
  <c r="D18" i="36"/>
  <c r="F18" i="35"/>
  <c r="G18" i="35"/>
  <c r="F19" i="33"/>
  <c r="G23" i="33"/>
  <c r="G26" i="32"/>
  <c r="F18" i="33"/>
  <c r="G19" i="33"/>
  <c r="F22" i="33"/>
  <c r="G24" i="33"/>
  <c r="D24" i="32"/>
  <c r="G26" i="33"/>
  <c r="F20" i="33"/>
  <c r="D45" i="43"/>
  <c r="G28" i="33"/>
  <c r="D28" i="32"/>
  <c r="G28" i="32" s="1"/>
  <c r="D30" i="33"/>
  <c r="G29" i="33"/>
  <c r="D29" i="32"/>
  <c r="F29" i="32" s="1"/>
  <c r="C39" i="33"/>
  <c r="G36" i="33"/>
  <c r="D36" i="39"/>
  <c r="I52" i="40"/>
  <c r="G45" i="32"/>
  <c r="G40" i="32"/>
  <c r="G38" i="32"/>
  <c r="E30" i="32"/>
  <c r="F17" i="33"/>
  <c r="F21" i="33"/>
  <c r="F25" i="33"/>
  <c r="F29" i="33"/>
  <c r="D31" i="33"/>
  <c r="I57" i="33" s="1"/>
  <c r="G50" i="33" s="1"/>
  <c r="F38" i="33"/>
  <c r="E39" i="33"/>
  <c r="F40" i="33"/>
  <c r="F45" i="33"/>
  <c r="I53" i="33"/>
  <c r="F16" i="33"/>
  <c r="F24" i="33"/>
  <c r="F28" i="33"/>
  <c r="F34" i="33"/>
  <c r="F37" i="33"/>
  <c r="F38" i="32"/>
  <c r="F40" i="32"/>
  <c r="F45" i="32"/>
  <c r="I52" i="32"/>
  <c r="D30" i="32" l="1"/>
  <c r="G48" i="33"/>
  <c r="C41" i="33"/>
  <c r="D41" i="33" s="1"/>
  <c r="C41" i="32" s="1"/>
  <c r="G48" i="32"/>
  <c r="E39" i="32"/>
  <c r="E42" i="32" s="1"/>
  <c r="E48" i="36"/>
  <c r="F48" i="35"/>
  <c r="E45" i="37"/>
  <c r="G45" i="36"/>
  <c r="F45" i="36"/>
  <c r="E40" i="37"/>
  <c r="G40" i="36"/>
  <c r="F40" i="36"/>
  <c r="E35" i="36"/>
  <c r="G35" i="35"/>
  <c r="F35" i="35"/>
  <c r="E37" i="37"/>
  <c r="F37" i="36"/>
  <c r="G37" i="36"/>
  <c r="E36" i="36"/>
  <c r="F36" i="35"/>
  <c r="G36" i="35"/>
  <c r="E34" i="36"/>
  <c r="F34" i="35"/>
  <c r="G34" i="35"/>
  <c r="E39" i="35"/>
  <c r="E42" i="35" s="1"/>
  <c r="E38" i="37"/>
  <c r="G38" i="36"/>
  <c r="F38" i="36"/>
  <c r="G16" i="32"/>
  <c r="F17" i="32"/>
  <c r="G17" i="32"/>
  <c r="F25" i="32"/>
  <c r="D24" i="35"/>
  <c r="F24" i="32"/>
  <c r="D16" i="36"/>
  <c r="G16" i="35"/>
  <c r="F16" i="35"/>
  <c r="D45" i="42"/>
  <c r="D25" i="36"/>
  <c r="F25" i="35"/>
  <c r="G25" i="35"/>
  <c r="D21" i="35"/>
  <c r="G21" i="32"/>
  <c r="F19" i="36"/>
  <c r="D19" i="37"/>
  <c r="G19" i="36"/>
  <c r="D22" i="37"/>
  <c r="G22" i="36"/>
  <c r="F22" i="36"/>
  <c r="G24" i="32"/>
  <c r="D26" i="37"/>
  <c r="G26" i="36"/>
  <c r="F26" i="36"/>
  <c r="D17" i="36"/>
  <c r="F17" i="35"/>
  <c r="G17" i="35"/>
  <c r="D20" i="35"/>
  <c r="F20" i="32"/>
  <c r="F21" i="32"/>
  <c r="D27" i="35"/>
  <c r="F27" i="32"/>
  <c r="F16" i="32"/>
  <c r="D18" i="37"/>
  <c r="F18" i="36"/>
  <c r="G18" i="36"/>
  <c r="D23" i="35"/>
  <c r="F23" i="32"/>
  <c r="G25" i="32"/>
  <c r="G30" i="32"/>
  <c r="D39" i="33"/>
  <c r="G39" i="33" s="1"/>
  <c r="G30" i="33"/>
  <c r="F30" i="33"/>
  <c r="D28" i="35"/>
  <c r="F28" i="32"/>
  <c r="D39" i="32"/>
  <c r="D39" i="35" s="1"/>
  <c r="G31" i="33"/>
  <c r="D31" i="32"/>
  <c r="D29" i="35"/>
  <c r="G29" i="32"/>
  <c r="D36" i="44"/>
  <c r="I52" i="39"/>
  <c r="E42" i="33"/>
  <c r="F31" i="33"/>
  <c r="I50" i="33" l="1"/>
  <c r="I51" i="33" s="1"/>
  <c r="I55" i="33" s="1"/>
  <c r="D50" i="33" s="1"/>
  <c r="D30" i="35"/>
  <c r="I56" i="32"/>
  <c r="G50" i="32" s="1"/>
  <c r="F31" i="32"/>
  <c r="E48" i="37"/>
  <c r="F48" i="36"/>
  <c r="E45" i="38"/>
  <c r="G45" i="37"/>
  <c r="F45" i="37"/>
  <c r="E40" i="38"/>
  <c r="F40" i="37"/>
  <c r="G40" i="37"/>
  <c r="E37" i="38"/>
  <c r="F37" i="37"/>
  <c r="G37" i="37"/>
  <c r="E36" i="37"/>
  <c r="F36" i="36"/>
  <c r="G36" i="36"/>
  <c r="E38" i="38"/>
  <c r="F38" i="37"/>
  <c r="G38" i="37"/>
  <c r="E34" i="37"/>
  <c r="E39" i="36"/>
  <c r="E42" i="36" s="1"/>
  <c r="G34" i="36"/>
  <c r="F34" i="36"/>
  <c r="E35" i="37"/>
  <c r="F35" i="36"/>
  <c r="G35" i="36"/>
  <c r="G41" i="33"/>
  <c r="D20" i="36"/>
  <c r="G20" i="35"/>
  <c r="F20" i="35"/>
  <c r="D19" i="38"/>
  <c r="G19" i="37"/>
  <c r="F19" i="37"/>
  <c r="D45" i="41"/>
  <c r="F16" i="36"/>
  <c r="D16" i="37"/>
  <c r="G16" i="36"/>
  <c r="D21" i="36"/>
  <c r="G21" i="35"/>
  <c r="F21" i="35"/>
  <c r="F30" i="32"/>
  <c r="D27" i="36"/>
  <c r="F27" i="35"/>
  <c r="G27" i="35"/>
  <c r="D23" i="36"/>
  <c r="G23" i="35"/>
  <c r="F23" i="35"/>
  <c r="D17" i="37"/>
  <c r="G17" i="36"/>
  <c r="F17" i="36"/>
  <c r="D18" i="38"/>
  <c r="F18" i="37"/>
  <c r="G18" i="37"/>
  <c r="D26" i="38"/>
  <c r="G26" i="37"/>
  <c r="F26" i="37"/>
  <c r="D22" i="38"/>
  <c r="G22" i="37"/>
  <c r="F22" i="37"/>
  <c r="D25" i="37"/>
  <c r="G25" i="36"/>
  <c r="F25" i="36"/>
  <c r="D24" i="36"/>
  <c r="F24" i="35"/>
  <c r="G24" i="35"/>
  <c r="D28" i="36"/>
  <c r="F28" i="35"/>
  <c r="G28" i="35"/>
  <c r="G39" i="32"/>
  <c r="C42" i="33"/>
  <c r="D42" i="33" s="1"/>
  <c r="G42" i="33" s="1"/>
  <c r="F39" i="33"/>
  <c r="D39" i="36"/>
  <c r="G39" i="35"/>
  <c r="F41" i="33"/>
  <c r="D31" i="35"/>
  <c r="I56" i="35" s="1"/>
  <c r="G50" i="35" s="1"/>
  <c r="G31" i="32"/>
  <c r="D29" i="36"/>
  <c r="F29" i="35"/>
  <c r="G29" i="35"/>
  <c r="D36" i="43"/>
  <c r="I52" i="44"/>
  <c r="D30" i="36" l="1"/>
  <c r="G30" i="35"/>
  <c r="F39" i="32"/>
  <c r="F31" i="35"/>
  <c r="E48" i="38"/>
  <c r="F48" i="37"/>
  <c r="E45" i="40"/>
  <c r="F45" i="38"/>
  <c r="G45" i="38"/>
  <c r="E40" i="40"/>
  <c r="F40" i="38"/>
  <c r="G40" i="38"/>
  <c r="E36" i="38"/>
  <c r="G36" i="37"/>
  <c r="F36" i="37"/>
  <c r="E38" i="40"/>
  <c r="F38" i="38"/>
  <c r="G38" i="38"/>
  <c r="E35" i="38"/>
  <c r="F35" i="37"/>
  <c r="G35" i="37"/>
  <c r="E34" i="38"/>
  <c r="F34" i="37"/>
  <c r="G34" i="37"/>
  <c r="E39" i="37"/>
  <c r="E42" i="37" s="1"/>
  <c r="E37" i="40"/>
  <c r="F37" i="38"/>
  <c r="G37" i="38"/>
  <c r="F30" i="35"/>
  <c r="D19" i="40"/>
  <c r="F19" i="38"/>
  <c r="G19" i="38"/>
  <c r="D25" i="38"/>
  <c r="G25" i="37"/>
  <c r="F25" i="37"/>
  <c r="D17" i="38"/>
  <c r="F17" i="37"/>
  <c r="G17" i="37"/>
  <c r="D16" i="38"/>
  <c r="F16" i="37"/>
  <c r="G16" i="37"/>
  <c r="D23" i="37"/>
  <c r="G23" i="36"/>
  <c r="F23" i="36"/>
  <c r="G24" i="36"/>
  <c r="D24" i="37"/>
  <c r="F24" i="36"/>
  <c r="D18" i="40"/>
  <c r="G18" i="38"/>
  <c r="F18" i="38"/>
  <c r="G22" i="38"/>
  <c r="D22" i="40"/>
  <c r="F22" i="38"/>
  <c r="D26" i="40"/>
  <c r="G26" i="38"/>
  <c r="F26" i="38"/>
  <c r="D27" i="37"/>
  <c r="F27" i="36"/>
  <c r="G27" i="36"/>
  <c r="D21" i="37"/>
  <c r="F21" i="36"/>
  <c r="G21" i="36"/>
  <c r="G20" i="36"/>
  <c r="D20" i="37"/>
  <c r="F20" i="36"/>
  <c r="G28" i="36"/>
  <c r="D28" i="37"/>
  <c r="F28" i="36"/>
  <c r="G39" i="36"/>
  <c r="D39" i="37"/>
  <c r="D41" i="32"/>
  <c r="C42" i="32"/>
  <c r="D42" i="32" s="1"/>
  <c r="D31" i="36"/>
  <c r="I56" i="36" s="1"/>
  <c r="G50" i="36" s="1"/>
  <c r="G31" i="35"/>
  <c r="G29" i="36"/>
  <c r="F29" i="36"/>
  <c r="D29" i="37"/>
  <c r="I52" i="43"/>
  <c r="D36" i="42"/>
  <c r="F42" i="33"/>
  <c r="G30" i="36" l="1"/>
  <c r="D30" i="37"/>
  <c r="C41" i="35"/>
  <c r="C42" i="35" s="1"/>
  <c r="D42" i="35" s="1"/>
  <c r="G42" i="35" s="1"/>
  <c r="I49" i="32"/>
  <c r="I50" i="32" s="1"/>
  <c r="I54" i="32" s="1"/>
  <c r="D50" i="32" s="1"/>
  <c r="F39" i="35"/>
  <c r="F30" i="36"/>
  <c r="E48" i="40"/>
  <c r="F48" i="38"/>
  <c r="E45" i="39"/>
  <c r="F45" i="40"/>
  <c r="G45" i="40"/>
  <c r="E40" i="39"/>
  <c r="F40" i="40"/>
  <c r="G40" i="40"/>
  <c r="E35" i="40"/>
  <c r="G35" i="38"/>
  <c r="F35" i="38"/>
  <c r="E38" i="39"/>
  <c r="F38" i="40"/>
  <c r="G38" i="40"/>
  <c r="E37" i="39"/>
  <c r="G37" i="40"/>
  <c r="F37" i="40"/>
  <c r="E34" i="40"/>
  <c r="G34" i="38"/>
  <c r="F34" i="38"/>
  <c r="E39" i="38"/>
  <c r="E42" i="38" s="1"/>
  <c r="E36" i="40"/>
  <c r="F36" i="38"/>
  <c r="G36" i="38"/>
  <c r="F31" i="36"/>
  <c r="D16" i="40"/>
  <c r="G16" i="38"/>
  <c r="F16" i="38"/>
  <c r="D26" i="39"/>
  <c r="G26" i="40"/>
  <c r="F26" i="40"/>
  <c r="D24" i="38"/>
  <c r="F24" i="37"/>
  <c r="G24" i="37"/>
  <c r="D23" i="38"/>
  <c r="F23" i="37"/>
  <c r="G23" i="37"/>
  <c r="G19" i="40"/>
  <c r="D19" i="39"/>
  <c r="F19" i="40"/>
  <c r="D27" i="38"/>
  <c r="F27" i="37"/>
  <c r="G27" i="37"/>
  <c r="D25" i="40"/>
  <c r="G25" i="38"/>
  <c r="F25" i="38"/>
  <c r="D20" i="38"/>
  <c r="F20" i="37"/>
  <c r="G20" i="37"/>
  <c r="D21" i="38"/>
  <c r="G21" i="37"/>
  <c r="F21" i="37"/>
  <c r="D22" i="39"/>
  <c r="G22" i="40"/>
  <c r="F22" i="40"/>
  <c r="D18" i="39"/>
  <c r="G18" i="40"/>
  <c r="F18" i="40"/>
  <c r="D17" i="40"/>
  <c r="F17" i="38"/>
  <c r="G17" i="38"/>
  <c r="G28" i="37"/>
  <c r="D28" i="38"/>
  <c r="F28" i="37"/>
  <c r="D39" i="38"/>
  <c r="G39" i="37"/>
  <c r="F42" i="32"/>
  <c r="G42" i="32"/>
  <c r="F41" i="32"/>
  <c r="G41" i="32"/>
  <c r="D31" i="37"/>
  <c r="I56" i="37" s="1"/>
  <c r="G50" i="37" s="1"/>
  <c r="G31" i="36"/>
  <c r="D29" i="38"/>
  <c r="G29" i="37"/>
  <c r="F29" i="37"/>
  <c r="I52" i="42"/>
  <c r="D36" i="41"/>
  <c r="D30" i="38" l="1"/>
  <c r="G30" i="37"/>
  <c r="F39" i="36"/>
  <c r="F31" i="37"/>
  <c r="E48" i="39"/>
  <c r="F48" i="40"/>
  <c r="E45" i="44"/>
  <c r="G45" i="39"/>
  <c r="F45" i="39"/>
  <c r="E40" i="44"/>
  <c r="E40" i="43" s="1"/>
  <c r="G40" i="39"/>
  <c r="F40" i="39"/>
  <c r="E37" i="44"/>
  <c r="E37" i="43" s="1"/>
  <c r="F37" i="39"/>
  <c r="G37" i="39"/>
  <c r="E36" i="39"/>
  <c r="G36" i="40"/>
  <c r="F36" i="40"/>
  <c r="E34" i="39"/>
  <c r="F34" i="40"/>
  <c r="E39" i="40"/>
  <c r="E42" i="40" s="1"/>
  <c r="G34" i="40"/>
  <c r="E38" i="44"/>
  <c r="F38" i="39"/>
  <c r="G38" i="39"/>
  <c r="E35" i="39"/>
  <c r="G35" i="40"/>
  <c r="F35" i="40"/>
  <c r="D41" i="35"/>
  <c r="F30" i="37"/>
  <c r="G18" i="39"/>
  <c r="D18" i="44"/>
  <c r="F18" i="39"/>
  <c r="D25" i="39"/>
  <c r="G25" i="40"/>
  <c r="F25" i="40"/>
  <c r="G24" i="38"/>
  <c r="D24" i="40"/>
  <c r="F24" i="38"/>
  <c r="D27" i="40"/>
  <c r="F27" i="38"/>
  <c r="G27" i="38"/>
  <c r="D26" i="44"/>
  <c r="F26" i="39"/>
  <c r="G26" i="39"/>
  <c r="D17" i="39"/>
  <c r="G17" i="40"/>
  <c r="F17" i="40"/>
  <c r="G20" i="38"/>
  <c r="D20" i="40"/>
  <c r="F20" i="38"/>
  <c r="D19" i="44"/>
  <c r="F19" i="39"/>
  <c r="G19" i="39"/>
  <c r="D23" i="40"/>
  <c r="F23" i="38"/>
  <c r="G23" i="38"/>
  <c r="G22" i="39"/>
  <c r="D22" i="44"/>
  <c r="F22" i="39"/>
  <c r="D21" i="40"/>
  <c r="G21" i="38"/>
  <c r="F21" i="38"/>
  <c r="G16" i="40"/>
  <c r="D16" i="39"/>
  <c r="F16" i="40"/>
  <c r="F28" i="38"/>
  <c r="G28" i="38"/>
  <c r="D28" i="40"/>
  <c r="F42" i="35"/>
  <c r="D39" i="40"/>
  <c r="G39" i="38"/>
  <c r="D31" i="38"/>
  <c r="I56" i="38" s="1"/>
  <c r="G50" i="38" s="1"/>
  <c r="G31" i="37"/>
  <c r="G29" i="38"/>
  <c r="D29" i="40"/>
  <c r="F29" i="38"/>
  <c r="I52" i="41"/>
  <c r="C41" i="36" l="1"/>
  <c r="C42" i="36" s="1"/>
  <c r="D42" i="36" s="1"/>
  <c r="G42" i="36" s="1"/>
  <c r="I49" i="35"/>
  <c r="I50" i="35" s="1"/>
  <c r="I54" i="35" s="1"/>
  <c r="D50" i="35" s="1"/>
  <c r="G30" i="38"/>
  <c r="D30" i="40"/>
  <c r="F39" i="37"/>
  <c r="F30" i="38"/>
  <c r="E48" i="44"/>
  <c r="F48" i="39"/>
  <c r="E45" i="43"/>
  <c r="G45" i="44"/>
  <c r="F45" i="44"/>
  <c r="G40" i="44"/>
  <c r="F40" i="44"/>
  <c r="E36" i="44"/>
  <c r="E36" i="43" s="1"/>
  <c r="F36" i="39"/>
  <c r="G36" i="39"/>
  <c r="E38" i="43"/>
  <c r="G38" i="44"/>
  <c r="F38" i="44"/>
  <c r="E34" i="44"/>
  <c r="F34" i="39"/>
  <c r="E39" i="39"/>
  <c r="E42" i="39" s="1"/>
  <c r="G34" i="39"/>
  <c r="E35" i="44"/>
  <c r="F35" i="39"/>
  <c r="G35" i="39"/>
  <c r="F37" i="44"/>
  <c r="G37" i="44"/>
  <c r="G41" i="35"/>
  <c r="F41" i="35"/>
  <c r="D22" i="43"/>
  <c r="G22" i="44"/>
  <c r="F22" i="44"/>
  <c r="D19" i="43"/>
  <c r="F19" i="44"/>
  <c r="G19" i="44"/>
  <c r="G27" i="40"/>
  <c r="D27" i="39"/>
  <c r="F27" i="40"/>
  <c r="D18" i="43"/>
  <c r="G18" i="44"/>
  <c r="F18" i="44"/>
  <c r="F31" i="38"/>
  <c r="G23" i="40"/>
  <c r="D23" i="39"/>
  <c r="F23" i="40"/>
  <c r="D26" i="43"/>
  <c r="F26" i="44"/>
  <c r="G26" i="44"/>
  <c r="G16" i="39"/>
  <c r="D16" i="44"/>
  <c r="F16" i="39"/>
  <c r="D21" i="39"/>
  <c r="F21" i="40"/>
  <c r="G21" i="40"/>
  <c r="G20" i="40"/>
  <c r="D20" i="39"/>
  <c r="F20" i="40"/>
  <c r="D17" i="44"/>
  <c r="G17" i="39"/>
  <c r="F17" i="39"/>
  <c r="G24" i="40"/>
  <c r="D24" i="39"/>
  <c r="F24" i="40"/>
  <c r="G25" i="39"/>
  <c r="D25" i="44"/>
  <c r="F25" i="39"/>
  <c r="G28" i="40"/>
  <c r="D28" i="39"/>
  <c r="F28" i="40"/>
  <c r="G39" i="40"/>
  <c r="D39" i="39"/>
  <c r="G29" i="40"/>
  <c r="D29" i="39"/>
  <c r="F29" i="40"/>
  <c r="D31" i="40"/>
  <c r="I56" i="40" s="1"/>
  <c r="G50" i="40" s="1"/>
  <c r="G31" i="38"/>
  <c r="D41" i="36" l="1"/>
  <c r="I49" i="36" s="1"/>
  <c r="I50" i="36" s="1"/>
  <c r="I54" i="36" s="1"/>
  <c r="D50" i="36" s="1"/>
  <c r="D30" i="39"/>
  <c r="G30" i="40"/>
  <c r="F39" i="38"/>
  <c r="E48" i="43"/>
  <c r="F48" i="44"/>
  <c r="E45" i="42"/>
  <c r="G45" i="43"/>
  <c r="F45" i="43"/>
  <c r="E40" i="42"/>
  <c r="F40" i="43"/>
  <c r="G40" i="43"/>
  <c r="E35" i="43"/>
  <c r="G35" i="44"/>
  <c r="F35" i="44"/>
  <c r="E34" i="43"/>
  <c r="G34" i="44"/>
  <c r="F34" i="44"/>
  <c r="E39" i="44"/>
  <c r="E42" i="44" s="1"/>
  <c r="E38" i="42"/>
  <c r="G38" i="43"/>
  <c r="F38" i="43"/>
  <c r="E37" i="42"/>
  <c r="F37" i="43"/>
  <c r="G37" i="43"/>
  <c r="G36" i="44"/>
  <c r="F36" i="44"/>
  <c r="F42" i="36"/>
  <c r="F30" i="40"/>
  <c r="F31" i="40"/>
  <c r="G27" i="39"/>
  <c r="D27" i="44"/>
  <c r="F27" i="39"/>
  <c r="G24" i="39"/>
  <c r="D24" i="44"/>
  <c r="F24" i="39"/>
  <c r="G16" i="44"/>
  <c r="D16" i="43"/>
  <c r="F16" i="44"/>
  <c r="D26" i="42"/>
  <c r="G26" i="43"/>
  <c r="F26" i="43"/>
  <c r="G19" i="43"/>
  <c r="D19" i="42"/>
  <c r="F19" i="43"/>
  <c r="D17" i="43"/>
  <c r="G17" i="44"/>
  <c r="F17" i="44"/>
  <c r="D25" i="43"/>
  <c r="G25" i="44"/>
  <c r="F25" i="44"/>
  <c r="D18" i="42"/>
  <c r="F18" i="43"/>
  <c r="G18" i="43"/>
  <c r="G20" i="39"/>
  <c r="D20" i="44"/>
  <c r="F20" i="39"/>
  <c r="D21" i="44"/>
  <c r="G21" i="39"/>
  <c r="F21" i="39"/>
  <c r="D23" i="44"/>
  <c r="G23" i="39"/>
  <c r="F23" i="39"/>
  <c r="D22" i="42"/>
  <c r="G22" i="43"/>
  <c r="F22" i="43"/>
  <c r="G28" i="39"/>
  <c r="D28" i="44"/>
  <c r="F28" i="39"/>
  <c r="D39" i="44"/>
  <c r="G39" i="39"/>
  <c r="D31" i="39"/>
  <c r="I56" i="39" s="1"/>
  <c r="G50" i="39" s="1"/>
  <c r="G31" i="40"/>
  <c r="G29" i="39"/>
  <c r="D29" i="44"/>
  <c r="F29" i="39"/>
  <c r="G41" i="36" l="1"/>
  <c r="F41" i="36"/>
  <c r="C41" i="37"/>
  <c r="C42" i="37" s="1"/>
  <c r="D42" i="37" s="1"/>
  <c r="G42" i="37" s="1"/>
  <c r="D30" i="44"/>
  <c r="G30" i="39"/>
  <c r="F30" i="39"/>
  <c r="E48" i="42"/>
  <c r="F48" i="43"/>
  <c r="E45" i="41"/>
  <c r="F45" i="42"/>
  <c r="G45" i="42"/>
  <c r="E40" i="41"/>
  <c r="F40" i="42"/>
  <c r="G40" i="42"/>
  <c r="E38" i="41"/>
  <c r="G38" i="42"/>
  <c r="F38" i="42"/>
  <c r="E37" i="41"/>
  <c r="F37" i="42"/>
  <c r="G37" i="42"/>
  <c r="E36" i="42"/>
  <c r="G36" i="43"/>
  <c r="F36" i="43"/>
  <c r="E34" i="42"/>
  <c r="G34" i="43"/>
  <c r="F34" i="43"/>
  <c r="E39" i="43"/>
  <c r="E42" i="43" s="1"/>
  <c r="E35" i="42"/>
  <c r="F35" i="43"/>
  <c r="G35" i="43"/>
  <c r="F39" i="40"/>
  <c r="F31" i="39"/>
  <c r="D17" i="42"/>
  <c r="G17" i="43"/>
  <c r="F17" i="43"/>
  <c r="D16" i="42"/>
  <c r="G16" i="43"/>
  <c r="F16" i="43"/>
  <c r="D23" i="43"/>
  <c r="G23" i="44"/>
  <c r="F23" i="44"/>
  <c r="D25" i="42"/>
  <c r="F25" i="43"/>
  <c r="G25" i="43"/>
  <c r="D22" i="41"/>
  <c r="F22" i="42"/>
  <c r="G22" i="42"/>
  <c r="G20" i="44"/>
  <c r="D20" i="43"/>
  <c r="F20" i="44"/>
  <c r="D18" i="41"/>
  <c r="F18" i="42"/>
  <c r="G18" i="42"/>
  <c r="D19" i="41"/>
  <c r="F19" i="42"/>
  <c r="G19" i="42"/>
  <c r="D26" i="41"/>
  <c r="F26" i="42"/>
  <c r="G26" i="42"/>
  <c r="D27" i="43"/>
  <c r="G27" i="44"/>
  <c r="F27" i="44"/>
  <c r="D21" i="43"/>
  <c r="F21" i="44"/>
  <c r="G21" i="44"/>
  <c r="G24" i="44"/>
  <c r="D24" i="43"/>
  <c r="F24" i="44"/>
  <c r="G28" i="44"/>
  <c r="D28" i="43"/>
  <c r="F28" i="44"/>
  <c r="D39" i="43"/>
  <c r="G39" i="44"/>
  <c r="D29" i="43"/>
  <c r="G29" i="44"/>
  <c r="F29" i="44"/>
  <c r="D31" i="44"/>
  <c r="I56" i="44" s="1"/>
  <c r="G50" i="44" s="1"/>
  <c r="G31" i="39"/>
  <c r="F42" i="37" l="1"/>
  <c r="D41" i="37"/>
  <c r="G41" i="37" s="1"/>
  <c r="D30" i="43"/>
  <c r="G30" i="44"/>
  <c r="F39" i="39"/>
  <c r="C41" i="38"/>
  <c r="D41" i="38" s="1"/>
  <c r="E48" i="41"/>
  <c r="F48" i="41" s="1"/>
  <c r="F48" i="42"/>
  <c r="G45" i="41"/>
  <c r="F45" i="41"/>
  <c r="F40" i="41"/>
  <c r="G40" i="41"/>
  <c r="G37" i="41"/>
  <c r="F37" i="41"/>
  <c r="E36" i="41"/>
  <c r="G36" i="42"/>
  <c r="F36" i="42"/>
  <c r="E35" i="41"/>
  <c r="F35" i="42"/>
  <c r="G35" i="42"/>
  <c r="E34" i="41"/>
  <c r="F34" i="42"/>
  <c r="G34" i="42"/>
  <c r="E39" i="42"/>
  <c r="E42" i="42" s="1"/>
  <c r="G38" i="41"/>
  <c r="F38" i="41"/>
  <c r="F30" i="44"/>
  <c r="F31" i="44"/>
  <c r="G24" i="43"/>
  <c r="D24" i="42"/>
  <c r="F24" i="43"/>
  <c r="D21" i="42"/>
  <c r="G21" i="43"/>
  <c r="F21" i="43"/>
  <c r="G18" i="41"/>
  <c r="F18" i="41"/>
  <c r="D23" i="42"/>
  <c r="G23" i="43"/>
  <c r="F23" i="43"/>
  <c r="D27" i="42"/>
  <c r="F27" i="43"/>
  <c r="G27" i="43"/>
  <c r="D16" i="41"/>
  <c r="F16" i="42"/>
  <c r="G16" i="42"/>
  <c r="G19" i="41"/>
  <c r="F19" i="41"/>
  <c r="D25" i="41"/>
  <c r="F25" i="42"/>
  <c r="G25" i="42"/>
  <c r="G26" i="41"/>
  <c r="F26" i="41"/>
  <c r="G20" i="43"/>
  <c r="D20" i="42"/>
  <c r="F20" i="43"/>
  <c r="G22" i="41"/>
  <c r="F22" i="41"/>
  <c r="D17" i="41"/>
  <c r="G17" i="42"/>
  <c r="F17" i="42"/>
  <c r="G28" i="43"/>
  <c r="D28" i="42"/>
  <c r="F28" i="43"/>
  <c r="D39" i="42"/>
  <c r="G39" i="43"/>
  <c r="D31" i="43"/>
  <c r="I56" i="43" s="1"/>
  <c r="G50" i="43" s="1"/>
  <c r="G31" i="44"/>
  <c r="G29" i="43"/>
  <c r="D29" i="42"/>
  <c r="F29" i="43"/>
  <c r="I49" i="37" l="1"/>
  <c r="I50" i="37" s="1"/>
  <c r="I54" i="37" s="1"/>
  <c r="D50" i="37" s="1"/>
  <c r="F41" i="37"/>
  <c r="G30" i="43"/>
  <c r="D30" i="42"/>
  <c r="C41" i="40"/>
  <c r="D41" i="40" s="1"/>
  <c r="I49" i="40" s="1"/>
  <c r="I50" i="40" s="1"/>
  <c r="I54" i="40" s="1"/>
  <c r="D50" i="40" s="1"/>
  <c r="I49" i="38"/>
  <c r="I50" i="38" s="1"/>
  <c r="I54" i="38" s="1"/>
  <c r="D50" i="38" s="1"/>
  <c r="G41" i="38"/>
  <c r="C42" i="38"/>
  <c r="D42" i="38" s="1"/>
  <c r="F42" i="38" s="1"/>
  <c r="F41" i="38"/>
  <c r="F39" i="44"/>
  <c r="G36" i="41"/>
  <c r="F36" i="41"/>
  <c r="G35" i="41"/>
  <c r="F35" i="41"/>
  <c r="F34" i="41"/>
  <c r="G34" i="41"/>
  <c r="E39" i="41"/>
  <c r="E42" i="41" s="1"/>
  <c r="G16" i="41"/>
  <c r="F16" i="41"/>
  <c r="F31" i="43"/>
  <c r="F17" i="41"/>
  <c r="G17" i="41"/>
  <c r="G20" i="42"/>
  <c r="D20" i="41"/>
  <c r="F20" i="42"/>
  <c r="G24" i="42"/>
  <c r="D24" i="41"/>
  <c r="F24" i="42"/>
  <c r="D23" i="41"/>
  <c r="G23" i="42"/>
  <c r="F23" i="42"/>
  <c r="F30" i="43"/>
  <c r="G25" i="41"/>
  <c r="F25" i="41"/>
  <c r="D27" i="41"/>
  <c r="G27" i="42"/>
  <c r="F27" i="42"/>
  <c r="D21" i="41"/>
  <c r="G21" i="42"/>
  <c r="F21" i="42"/>
  <c r="G28" i="42"/>
  <c r="D28" i="41"/>
  <c r="F28" i="42"/>
  <c r="D39" i="41"/>
  <c r="G39" i="42"/>
  <c r="G29" i="42"/>
  <c r="D29" i="41"/>
  <c r="F29" i="42"/>
  <c r="D31" i="42"/>
  <c r="I56" i="42" s="1"/>
  <c r="G50" i="42" s="1"/>
  <c r="G31" i="43"/>
  <c r="C42" i="40" l="1"/>
  <c r="D42" i="40" s="1"/>
  <c r="G42" i="40" s="1"/>
  <c r="F41" i="40"/>
  <c r="C41" i="39"/>
  <c r="D41" i="39" s="1"/>
  <c r="I49" i="39" s="1"/>
  <c r="I50" i="39" s="1"/>
  <c r="I54" i="39" s="1"/>
  <c r="D50" i="39" s="1"/>
  <c r="G41" i="40"/>
  <c r="G30" i="42"/>
  <c r="D30" i="41"/>
  <c r="G30" i="41" s="1"/>
  <c r="G42" i="38"/>
  <c r="G39" i="41"/>
  <c r="F39" i="43"/>
  <c r="G23" i="41"/>
  <c r="F23" i="41"/>
  <c r="F30" i="42"/>
  <c r="G20" i="41"/>
  <c r="F20" i="41"/>
  <c r="F27" i="41"/>
  <c r="G27" i="41"/>
  <c r="G24" i="41"/>
  <c r="F24" i="41"/>
  <c r="F31" i="42"/>
  <c r="G21" i="41"/>
  <c r="F21" i="41"/>
  <c r="G28" i="41"/>
  <c r="F28" i="41"/>
  <c r="D31" i="41"/>
  <c r="G31" i="42"/>
  <c r="G29" i="41"/>
  <c r="F29" i="41"/>
  <c r="C42" i="39" l="1"/>
  <c r="D42" i="39" s="1"/>
  <c r="G42" i="39" s="1"/>
  <c r="C41" i="44"/>
  <c r="D41" i="44" s="1"/>
  <c r="I49" i="44" s="1"/>
  <c r="I50" i="44" s="1"/>
  <c r="I54" i="44" s="1"/>
  <c r="D50" i="44" s="1"/>
  <c r="F41" i="39"/>
  <c r="G41" i="39"/>
  <c r="I56" i="41"/>
  <c r="G50" i="41" s="1"/>
  <c r="F42" i="40"/>
  <c r="F30" i="41"/>
  <c r="F39" i="42"/>
  <c r="F31" i="41"/>
  <c r="G31" i="41"/>
  <c r="F41" i="44" l="1"/>
  <c r="G41" i="44"/>
  <c r="C42" i="44"/>
  <c r="D42" i="44" s="1"/>
  <c r="F42" i="44" s="1"/>
  <c r="C41" i="43"/>
  <c r="D41" i="43" s="1"/>
  <c r="I49" i="43" s="1"/>
  <c r="I50" i="43" s="1"/>
  <c r="I54" i="43" s="1"/>
  <c r="D50" i="43" s="1"/>
  <c r="F42" i="39"/>
  <c r="F39" i="41"/>
  <c r="G41" i="43" l="1"/>
  <c r="C41" i="42"/>
  <c r="D41" i="42" s="1"/>
  <c r="C41" i="41" s="1"/>
  <c r="C42" i="41" s="1"/>
  <c r="C42" i="43"/>
  <c r="D42" i="43" s="1"/>
  <c r="F42" i="43" s="1"/>
  <c r="F41" i="43"/>
  <c r="G42" i="44"/>
  <c r="G41" i="42" l="1"/>
  <c r="C42" i="42"/>
  <c r="D42" i="42" s="1"/>
  <c r="F42" i="42" s="1"/>
  <c r="I49" i="42"/>
  <c r="I50" i="42" s="1"/>
  <c r="I54" i="42" s="1"/>
  <c r="D50" i="42" s="1"/>
  <c r="F41" i="42"/>
  <c r="G42" i="43"/>
  <c r="D41" i="41"/>
  <c r="I49" i="41" s="1"/>
  <c r="I50" i="41" s="1"/>
  <c r="I54" i="41" s="1"/>
  <c r="D50" i="41" s="1"/>
  <c r="D42" i="41" l="1"/>
  <c r="F42" i="41" s="1"/>
  <c r="G42" i="42"/>
  <c r="F41" i="41"/>
  <c r="G41" i="41"/>
  <c r="G42" i="41" l="1"/>
</calcChain>
</file>

<file path=xl/sharedStrings.xml><?xml version="1.0" encoding="utf-8"?>
<sst xmlns="http://schemas.openxmlformats.org/spreadsheetml/2006/main" count="1137" uniqueCount="147">
  <si>
    <t>Please follow the instructions below to prepare your Monthly Financial Reports (MFRs):</t>
  </si>
  <si>
    <t>Important Reminders:</t>
  </si>
  <si>
    <t>Please send all MFRs and budget-related correspondence to fiscal@agencyonaging4.org.</t>
  </si>
  <si>
    <t>Always send the Excel version of your MFR.</t>
  </si>
  <si>
    <t>At fiscal year end, AAA4 requires a signed .pdf or faxed copy of your MFR in addition to the Excel version.</t>
  </si>
  <si>
    <t xml:space="preserve">Always enter all amounts in whole dollars only.  </t>
  </si>
  <si>
    <t>Do not backdate Budget Revisions, as this will affect the State and Federal allocations.  Do not backdate expenditure revisions once the MFR for that month has been processed.  Always make any revisions to cumulative costs or revenues in the current reporting month.</t>
  </si>
  <si>
    <t>Fiscal forms, including this MFR, are available on AAA4's website at https://agencyonaging4.org/aaa4-forms/.</t>
  </si>
  <si>
    <t>Name, Address and County</t>
  </si>
  <si>
    <t>Enter the Funded Partner's legal name and mailing address in the July worksheet.  Next, select the county from the dropdown menu.  The information will auto-populate in the remaining worksheets.  Any changes to the provider name or address should be made on the July tab.</t>
  </si>
  <si>
    <t>Award Number</t>
  </si>
  <si>
    <t>Enter the award number from your contract or award details page in the July worksheet.  This information will auto-populate in the remaining worksheets.</t>
  </si>
  <si>
    <t>Program</t>
  </si>
  <si>
    <t>Select your program from the dropdown menu on the July tab.  This information will auto-populate in the remaining worksheets.</t>
  </si>
  <si>
    <t>Month Reported</t>
  </si>
  <si>
    <t>No entry is necessary.  This cell will auto-populate.</t>
  </si>
  <si>
    <t>Prepared By</t>
  </si>
  <si>
    <t>Enter the name of the person preparing the form.  This information must be entered each month.</t>
  </si>
  <si>
    <t>Phone</t>
  </si>
  <si>
    <t>Enter the contact phone number for the person listed on the "Prepared By" line.   This information must be entered each month.</t>
  </si>
  <si>
    <t>Rows 1 through 14</t>
  </si>
  <si>
    <t>Complete the unshaded cells for the Current Month Expense (column A) and Program Budget (column C).  The Program Budget will carry forward to the next worksheet until a budget revision is needed.  When a budget revision is approved by AAA4 Fiscal, overwrite the Program Budget for the effective month of the revision.  Where applicable, be sure to populate the State and NSIP budget award amounts in rows 14a and 14b.</t>
  </si>
  <si>
    <t>Row 3</t>
  </si>
  <si>
    <t>Please refer to your AAA4 contract materials for the definition of equipment.  Items reported on this row must be pre-approved by California Department of Aging.  The following documentation is required for reimbursement:</t>
  </si>
  <si>
    <t>1.  Purchase receipt(s) showing date, dollar amount and description of item</t>
  </si>
  <si>
    <t>2.  Asset Tag Request Form</t>
  </si>
  <si>
    <t>3.  Updated Report of Property Furnished/Purchased</t>
  </si>
  <si>
    <t>These forms are available on AAA4's website at agencyonaging4.org/aaa4-forms.</t>
  </si>
  <si>
    <t>An asset tag for each equipment item will be mailed to you upon receipt of this documentation.</t>
  </si>
  <si>
    <t>Row 15</t>
  </si>
  <si>
    <t>If your organization receives Nutrition Education funding, populate the unshaded cells in row 15 with the Current Month Expense and Program Budget.</t>
  </si>
  <si>
    <t>Row 16</t>
  </si>
  <si>
    <t>If your organization was granted an advance, select "Advance Repayment" from the dropdown menu and populate the unshaded cells in line 16 with the the Current Month Payment and the Original Advance Amount.</t>
  </si>
  <si>
    <t>If AAA4 provides CARS data entry services for your organization, select "Deduct CARS Data Entry" from the dropdown menu and populate the unshaded cells in line 16 with the Current Monthly Payment and Projected Yearly Cost for Services.</t>
  </si>
  <si>
    <t>Row 17</t>
  </si>
  <si>
    <t xml:space="preserve">Important Items to Watch:    </t>
  </si>
  <si>
    <t>Match Met Year-to-Date: Federal grants require all IIIB, IIIC-1, IIIC-2 and IIIE programs to match a percentage of federal funds from non-federal sources. If you anticipate any difficulties meeting required match at year-end, please contact the AAA4 Fiscal team to discuss.</t>
  </si>
  <si>
    <t>In-Kind Match = In-Kind Funding Sources:  For reimbursement, CDA requires that in-kind match is equal to in-kind funding sources.  See your AAA4 contract materials for further details.</t>
  </si>
  <si>
    <t>Signature and Date</t>
  </si>
  <si>
    <t>Closeout MFRs require the Program Director's or Administrator's handwritten signature and date before reimbursement can be made.   AAA4 does not require a wet signature, so a scanned or faxed copy is acceptable.</t>
  </si>
  <si>
    <t>Comments</t>
  </si>
  <si>
    <t>When necessary, please add comments or provide additional details that may explain a cost variance or unusual spending pattern.</t>
  </si>
  <si>
    <t>Agency on Aging \ Area 4</t>
  </si>
  <si>
    <t>1401 El Camino Avenue, 4th Floor, Sacramento, CA  95815</t>
  </si>
  <si>
    <t>IIIB - Information and Assistance</t>
  </si>
  <si>
    <t>IIIB - Legal Assistance</t>
  </si>
  <si>
    <t>Report is due to AAA4 by the 15th calendar day of each month</t>
  </si>
  <si>
    <t>IIIB - Minor Home Repair</t>
  </si>
  <si>
    <t>IIIB - Outreach</t>
  </si>
  <si>
    <t>IIIB - Peer Counseling</t>
  </si>
  <si>
    <t>IIIB - Personal Care</t>
  </si>
  <si>
    <t>Funded Partner Name &amp; Address:</t>
  </si>
  <si>
    <t>Award Number:</t>
  </si>
  <si>
    <t>IIIB - Respite</t>
  </si>
  <si>
    <t>Program:</t>
  </si>
  <si>
    <t>IIIB - Transportation</t>
  </si>
  <si>
    <t>Month Reported:</t>
  </si>
  <si>
    <t>IIIC-1 - Congregate Meals - Traditional</t>
  </si>
  <si>
    <t>Prepared By:</t>
  </si>
  <si>
    <t>IIIC-1 - Congregate Meals - Non-Traditional</t>
  </si>
  <si>
    <t>County:</t>
  </si>
  <si>
    <t>Phone:</t>
  </si>
  <si>
    <t>IIIC-2 - Home Delivered Meals</t>
  </si>
  <si>
    <t>Please enter whole dollars only and make no changes to prior months once submitted to AAA4.</t>
  </si>
  <si>
    <t>IIID - Health Promotion &amp; Disease Prevention</t>
  </si>
  <si>
    <t>A.</t>
  </si>
  <si>
    <t>B.</t>
  </si>
  <si>
    <t>C.</t>
  </si>
  <si>
    <t>D.</t>
  </si>
  <si>
    <t>E.</t>
  </si>
  <si>
    <t>IIIE - Caregiver Respite Care</t>
  </si>
  <si>
    <t>Cost Categories</t>
  </si>
  <si>
    <t>Current Month Expense</t>
  </si>
  <si>
    <t>Year to Date Expense</t>
  </si>
  <si>
    <t>Program Budget</t>
  </si>
  <si>
    <t>Unexpended Balance (C-D)</t>
  </si>
  <si>
    <r>
      <t>% YTD to Budget (B</t>
    </r>
    <r>
      <rPr>
        <b/>
        <sz val="10"/>
        <rFont val="Calibri"/>
        <family val="2"/>
      </rPr>
      <t>÷</t>
    </r>
    <r>
      <rPr>
        <b/>
        <sz val="10"/>
        <rFont val="Arial"/>
        <family val="2"/>
      </rPr>
      <t>C)</t>
    </r>
  </si>
  <si>
    <t>IIIE - Caregiver Support Services</t>
  </si>
  <si>
    <t>1.   Personnel</t>
  </si>
  <si>
    <t>Cash</t>
  </si>
  <si>
    <t>IIIE - Grandparent Assistance</t>
  </si>
  <si>
    <t>In-Kind</t>
  </si>
  <si>
    <t>MIPPA</t>
  </si>
  <si>
    <t xml:space="preserve">2.  Travel &amp; Training </t>
  </si>
  <si>
    <t>County</t>
  </si>
  <si>
    <t>3.   Equipment *</t>
  </si>
  <si>
    <t>Nevada</t>
  </si>
  <si>
    <t xml:space="preserve">      See Below</t>
  </si>
  <si>
    <t>Placer</t>
  </si>
  <si>
    <t>4.   Food</t>
  </si>
  <si>
    <t>Sacramento</t>
  </si>
  <si>
    <t>Sierra</t>
  </si>
  <si>
    <t>5.   Consultants</t>
  </si>
  <si>
    <t>Sutter</t>
  </si>
  <si>
    <t>Yolo</t>
  </si>
  <si>
    <t>6.   Other Costs</t>
  </si>
  <si>
    <t>Yuba</t>
  </si>
  <si>
    <t>Yuba/Sutter</t>
  </si>
  <si>
    <t>7.   Indirect Costs</t>
  </si>
  <si>
    <t>Multiple</t>
  </si>
  <si>
    <t>8.   Total Costs</t>
  </si>
  <si>
    <t>Less External Funding Sources</t>
  </si>
  <si>
    <t>Current Month Revenue</t>
  </si>
  <si>
    <t>Year to Date Revenue</t>
  </si>
  <si>
    <t>Program Revenue Balance (C-D) **</t>
  </si>
  <si>
    <t>9.    Program Income</t>
  </si>
  <si>
    <t>10.  Match Cash</t>
  </si>
  <si>
    <t>11.  Match In-Kind</t>
  </si>
  <si>
    <t>12.  Non-Match Cash</t>
  </si>
  <si>
    <t>13.  Non-Match In-Kind</t>
  </si>
  <si>
    <t>14. Equals: Area 4 Share **</t>
  </si>
  <si>
    <t xml:space="preserve">      14a.  NSIP **</t>
  </si>
  <si>
    <t xml:space="preserve">      14b.  State Share **</t>
  </si>
  <si>
    <t xml:space="preserve">      14c.  Federal Share **</t>
  </si>
  <si>
    <t>15.   Nutrition Education</t>
  </si>
  <si>
    <t>YTD Expense</t>
  </si>
  <si>
    <t>Unexpended Balance</t>
  </si>
  <si>
    <t>% YTD to Budget (B/C)</t>
  </si>
  <si>
    <t xml:space="preserve">       IIIC1 &amp; IIIC2 providers only</t>
  </si>
  <si>
    <t>16.  Other: Use dropdown below</t>
  </si>
  <si>
    <t>Current Month Payment</t>
  </si>
  <si>
    <t>YTD Payments</t>
  </si>
  <si>
    <t>Net Remittance</t>
  </si>
  <si>
    <t>Deduct CARS Data Entry</t>
  </si>
  <si>
    <t>Advance Repayment</t>
  </si>
  <si>
    <t>amount subject to match</t>
  </si>
  <si>
    <t>17.  Important Items to Watch</t>
  </si>
  <si>
    <t>Match Met YTD</t>
  </si>
  <si>
    <t>In-Kind Costs = In-Kind Funding Sources</t>
  </si>
  <si>
    <t xml:space="preserve">required match    </t>
  </si>
  <si>
    <t>Footnotes:</t>
  </si>
  <si>
    <t>match reported year-to-date</t>
  </si>
  <si>
    <t>* If equipment was purchased, then additional documentation is required for reimbursement of this MFR.  See instructions tab "Row 3."</t>
  </si>
  <si>
    <t>match over or (short)</t>
  </si>
  <si>
    <t>** Program Revenue Balance (rows 14 through 14c) and Net Remittance (row 16) cannot be negative, as the reimbursement request cannot exceed available grant funds.  Cells will turn red if correction is needed.  Line 14a is to be completed by IIIC1 and IIIC2 Nutrition Providers only.</t>
  </si>
  <si>
    <t>in-kind check figure</t>
  </si>
  <si>
    <t>***If you anticipate any difficulties meeting required match at year-end, please contact the AAA4 Fiscal team to discuss. Match is non-applicable for IIID programs.</t>
  </si>
  <si>
    <t>**** In-Kind Costs must equal In-Kind Funding Sources.  See your AAA4 contract materials for further details.</t>
  </si>
  <si>
    <t>Comments:</t>
  </si>
  <si>
    <t>e-mail to fiscal@agencyonaging4.org</t>
  </si>
  <si>
    <t>Date:</t>
  </si>
  <si>
    <t>Monthly Financial Report/Request for Funds - Title III-B, C, D, &amp; E</t>
  </si>
  <si>
    <t>Revised 6/2023</t>
  </si>
  <si>
    <t>Fiscal Year 2023-2024</t>
  </si>
  <si>
    <t>Program Director's or Administrator's handwritten signature:</t>
  </si>
  <si>
    <t xml:space="preserve">Closeout MFRs require the Program Director's or Administrator's handwritten signature and date before reimbursement can be made. By signing below, I certify that the provided information is accurate, reliable, and complete to the best of my knowledge and confirm that all monthly finanical reports are in agreement with the budget and contract submission for this program. </t>
  </si>
  <si>
    <t>This row is used to record payments to AAA4 for Advance, loans or CARS data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</si>
</sst>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quot;$&quot;#,##0"/>
    <numFmt numFmtId="165" formatCode="[$-409]mmmm\-yyyy;@"/>
  </numFmts>
  <fonts count="19"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sz val="10"/>
      <name val="Arial"/>
      <family val="2"/>
    </font>
    <font>
      <i/>
      <sz val="10"/>
      <name val="Arial"/>
      <family val="2"/>
    </font>
    <font>
      <sz val="12"/>
      <color theme="8" tint="-0.249977111117893"/>
      <name val="Arial"/>
      <family val="2"/>
    </font>
    <font>
      <sz val="10"/>
      <color theme="1"/>
      <name val="Arial"/>
      <family val="2"/>
    </font>
    <font>
      <sz val="10"/>
      <color theme="8" tint="-0.249977111117893"/>
      <name val="Arial"/>
      <family val="2"/>
    </font>
    <font>
      <b/>
      <sz val="10"/>
      <name val="Calibri"/>
      <family val="2"/>
    </font>
    <font>
      <b/>
      <i/>
      <sz val="10"/>
      <name val="Arial"/>
      <family val="2"/>
    </font>
    <font>
      <b/>
      <sz val="11"/>
      <name val="Calibri"/>
      <family val="2"/>
    </font>
    <font>
      <b/>
      <sz val="12"/>
      <color theme="8" tint="-0.249977111117893"/>
      <name val="Arial"/>
      <family val="2"/>
    </font>
    <font>
      <sz val="12"/>
      <color theme="1"/>
      <name val="Arial"/>
      <family val="2"/>
    </font>
    <font>
      <b/>
      <sz val="12"/>
      <color theme="1"/>
      <name val="Arial"/>
      <family val="2"/>
    </font>
    <font>
      <b/>
      <sz val="10"/>
      <color rgb="FF0070C0"/>
      <name val="Arial"/>
      <family val="2"/>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7" tint="0.79998168889431442"/>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 fillId="0" borderId="0"/>
  </cellStyleXfs>
  <cellXfs count="165">
    <xf numFmtId="0" fontId="0" fillId="0" borderId="0" xfId="0"/>
    <xf numFmtId="0" fontId="4" fillId="0" borderId="0" xfId="0" applyFont="1"/>
    <xf numFmtId="0" fontId="8" fillId="2" borderId="0" xfId="0" applyFont="1" applyFill="1" applyAlignment="1">
      <alignment horizontal="centerContinuous"/>
    </xf>
    <xf numFmtId="0" fontId="0" fillId="0" borderId="12" xfId="0" applyBorder="1"/>
    <xf numFmtId="0" fontId="7" fillId="0" borderId="0" xfId="0" applyFont="1"/>
    <xf numFmtId="0" fontId="10" fillId="2" borderId="0" xfId="0" applyFont="1" applyFill="1" applyAlignment="1">
      <alignment horizontal="centerContinuous"/>
    </xf>
    <xf numFmtId="0" fontId="0" fillId="0" borderId="0" xfId="0" applyAlignment="1">
      <alignment horizontal="centerContinuous"/>
    </xf>
    <xf numFmtId="0" fontId="0" fillId="0" borderId="1" xfId="0" applyBorder="1"/>
    <xf numFmtId="0" fontId="0" fillId="0" borderId="2" xfId="0" applyBorder="1"/>
    <xf numFmtId="0" fontId="0" fillId="0" borderId="3" xfId="0" applyBorder="1"/>
    <xf numFmtId="0" fontId="0" fillId="0" borderId="4" xfId="0" applyBorder="1"/>
    <xf numFmtId="0" fontId="6" fillId="0" borderId="7" xfId="0" applyFont="1" applyBorder="1" applyAlignment="1">
      <alignment vertical="center" wrapText="1"/>
    </xf>
    <xf numFmtId="0" fontId="6" fillId="0" borderId="0" xfId="0" applyFont="1"/>
    <xf numFmtId="0" fontId="6" fillId="0" borderId="4" xfId="0" applyFont="1" applyBorder="1" applyAlignment="1">
      <alignment horizontal="center" vertical="center" wrapText="1"/>
    </xf>
    <xf numFmtId="41" fontId="0" fillId="0" borderId="6" xfId="0" applyNumberFormat="1" applyBorder="1" applyProtection="1">
      <protection locked="0"/>
    </xf>
    <xf numFmtId="41" fontId="0" fillId="0" borderId="4" xfId="0" applyNumberFormat="1" applyBorder="1" applyProtection="1">
      <protection locked="0"/>
    </xf>
    <xf numFmtId="41" fontId="0" fillId="0" borderId="11" xfId="0" applyNumberFormat="1" applyBorder="1" applyProtection="1">
      <protection locked="0"/>
    </xf>
    <xf numFmtId="41" fontId="0" fillId="0" borderId="0" xfId="0" applyNumberFormat="1"/>
    <xf numFmtId="10" fontId="0" fillId="0" borderId="0" xfId="0" applyNumberFormat="1"/>
    <xf numFmtId="41" fontId="6" fillId="0" borderId="4" xfId="0" applyNumberFormat="1" applyFont="1" applyBorder="1" applyAlignment="1">
      <alignment horizontal="center" vertical="center" wrapText="1"/>
    </xf>
    <xf numFmtId="0" fontId="6" fillId="0" borderId="9" xfId="0" applyFont="1" applyBorder="1"/>
    <xf numFmtId="41" fontId="0" fillId="0" borderId="10" xfId="0" applyNumberFormat="1" applyBorder="1" applyProtection="1">
      <protection locked="0"/>
    </xf>
    <xf numFmtId="0" fontId="7" fillId="0" borderId="7" xfId="0" applyFont="1" applyBorder="1"/>
    <xf numFmtId="0" fontId="7" fillId="0" borderId="9" xfId="0" applyFont="1" applyBorder="1"/>
    <xf numFmtId="3" fontId="0" fillId="0" borderId="0" xfId="0" applyNumberFormat="1" applyProtection="1">
      <protection locked="0"/>
    </xf>
    <xf numFmtId="9" fontId="0" fillId="0" borderId="0" xfId="0" applyNumberFormat="1"/>
    <xf numFmtId="41" fontId="7" fillId="0" borderId="4" xfId="0" applyNumberFormat="1" applyFont="1" applyBorder="1" applyProtection="1">
      <protection locked="0"/>
    </xf>
    <xf numFmtId="41" fontId="0" fillId="0" borderId="0" xfId="0" applyNumberFormat="1" applyProtection="1">
      <protection locked="0"/>
    </xf>
    <xf numFmtId="0" fontId="0" fillId="0" borderId="0" xfId="0" applyAlignment="1" applyProtection="1">
      <alignment horizontal="center"/>
      <protection locked="0"/>
    </xf>
    <xf numFmtId="0" fontId="6" fillId="0" borderId="7" xfId="0" applyFont="1" applyBorder="1"/>
    <xf numFmtId="164" fontId="0" fillId="0" borderId="0" xfId="0" applyNumberFormat="1"/>
    <xf numFmtId="0" fontId="0" fillId="0" borderId="13" xfId="0" applyBorder="1" applyProtection="1">
      <protection locked="0"/>
    </xf>
    <xf numFmtId="0" fontId="0" fillId="0" borderId="0" xfId="0" applyAlignment="1">
      <alignment horizontal="right"/>
    </xf>
    <xf numFmtId="0" fontId="0" fillId="0" borderId="14" xfId="0" applyBorder="1"/>
    <xf numFmtId="0" fontId="0" fillId="0" borderId="19" xfId="0" applyBorder="1"/>
    <xf numFmtId="0" fontId="0" fillId="0" borderId="22" xfId="0" applyBorder="1"/>
    <xf numFmtId="0" fontId="6" fillId="0" borderId="1" xfId="1" applyFont="1" applyBorder="1"/>
    <xf numFmtId="0" fontId="3" fillId="0" borderId="0" xfId="0" applyFont="1"/>
    <xf numFmtId="0" fontId="9" fillId="0" borderId="0" xfId="1" applyFont="1"/>
    <xf numFmtId="0" fontId="0" fillId="0" borderId="0" xfId="0" applyAlignment="1">
      <alignment horizontal="right" indent="1"/>
    </xf>
    <xf numFmtId="0" fontId="0" fillId="0" borderId="6" xfId="0" applyBorder="1"/>
    <xf numFmtId="0" fontId="6" fillId="0" borderId="14" xfId="0" applyFont="1" applyBorder="1" applyAlignment="1">
      <alignment vertical="center" wrapText="1"/>
    </xf>
    <xf numFmtId="0" fontId="6" fillId="0" borderId="10" xfId="0" applyFont="1" applyBorder="1" applyAlignment="1">
      <alignment vertical="center" wrapText="1"/>
    </xf>
    <xf numFmtId="0" fontId="0" fillId="3" borderId="4" xfId="0" applyFill="1" applyBorder="1"/>
    <xf numFmtId="41" fontId="0" fillId="3" borderId="6" xfId="0" applyNumberFormat="1" applyFill="1" applyBorder="1" applyProtection="1">
      <protection locked="0"/>
    </xf>
    <xf numFmtId="41" fontId="0" fillId="3" borderId="4" xfId="0" applyNumberFormat="1" applyFill="1" applyBorder="1" applyProtection="1">
      <protection locked="0"/>
    </xf>
    <xf numFmtId="41" fontId="0" fillId="3" borderId="11" xfId="0" applyNumberFormat="1" applyFill="1" applyBorder="1" applyProtection="1">
      <protection locked="0"/>
    </xf>
    <xf numFmtId="0" fontId="0" fillId="0" borderId="4" xfId="0" applyBorder="1" applyAlignment="1">
      <alignment horizontal="center"/>
    </xf>
    <xf numFmtId="0" fontId="0" fillId="0" borderId="17" xfId="0" applyBorder="1" applyAlignment="1">
      <alignment horizontal="right"/>
    </xf>
    <xf numFmtId="41" fontId="7" fillId="0" borderId="6" xfId="0" applyNumberFormat="1" applyFont="1" applyBorder="1" applyProtection="1">
      <protection locked="0"/>
    </xf>
    <xf numFmtId="41" fontId="0" fillId="0" borderId="0" xfId="0" applyNumberFormat="1" applyAlignment="1">
      <alignment horizontal="left"/>
    </xf>
    <xf numFmtId="0" fontId="6" fillId="0" borderId="2" xfId="0" applyFont="1" applyBorder="1" applyAlignment="1">
      <alignment wrapText="1"/>
    </xf>
    <xf numFmtId="0" fontId="6" fillId="0" borderId="3" xfId="0" applyFont="1" applyBorder="1" applyAlignment="1">
      <alignment wrapText="1"/>
    </xf>
    <xf numFmtId="0" fontId="6" fillId="0" borderId="11" xfId="0" applyFont="1" applyBorder="1" applyAlignment="1">
      <alignment wrapText="1"/>
    </xf>
    <xf numFmtId="0" fontId="6" fillId="0" borderId="2" xfId="0" applyFont="1" applyBorder="1"/>
    <xf numFmtId="0" fontId="6" fillId="0" borderId="9" xfId="0" applyFont="1" applyBorder="1" applyAlignment="1">
      <alignment wrapText="1"/>
    </xf>
    <xf numFmtId="0" fontId="6" fillId="0" borderId="1" xfId="0" applyFont="1" applyBorder="1" applyAlignment="1">
      <alignment wrapText="1"/>
    </xf>
    <xf numFmtId="0" fontId="6" fillId="0" borderId="17" xfId="0" applyFont="1" applyBorder="1" applyAlignment="1">
      <alignment wrapText="1"/>
    </xf>
    <xf numFmtId="0" fontId="6" fillId="0" borderId="8" xfId="0" applyFont="1" applyBorder="1" applyAlignment="1">
      <alignment vertical="center"/>
    </xf>
    <xf numFmtId="0" fontId="6" fillId="0" borderId="9" xfId="0" applyFont="1" applyBorder="1" applyAlignment="1">
      <alignment horizontal="left" vertical="center"/>
    </xf>
    <xf numFmtId="0" fontId="14" fillId="2" borderId="0" xfId="0" applyFont="1" applyFill="1"/>
    <xf numFmtId="41" fontId="6" fillId="0" borderId="0" xfId="0" applyNumberFormat="1" applyFont="1"/>
    <xf numFmtId="41" fontId="0" fillId="0" borderId="3" xfId="0" applyNumberFormat="1" applyBorder="1" applyProtection="1">
      <protection locked="0"/>
    </xf>
    <xf numFmtId="41" fontId="0" fillId="0" borderId="3" xfId="0" applyNumberFormat="1" applyBorder="1"/>
    <xf numFmtId="41" fontId="0" fillId="0" borderId="11" xfId="0" applyNumberFormat="1" applyBorder="1"/>
    <xf numFmtId="0" fontId="0" fillId="0" borderId="7" xfId="0" applyBorder="1"/>
    <xf numFmtId="0" fontId="6" fillId="0" borderId="2" xfId="0" applyFont="1" applyBorder="1" applyAlignment="1">
      <alignment vertical="center"/>
    </xf>
    <xf numFmtId="0" fontId="6" fillId="0" borderId="7" xfId="0" applyFont="1" applyBorder="1" applyAlignment="1">
      <alignment vertical="center"/>
    </xf>
    <xf numFmtId="41" fontId="0" fillId="0" borderId="12" xfId="0" applyNumberFormat="1" applyBorder="1"/>
    <xf numFmtId="0" fontId="13" fillId="0" borderId="3" xfId="0" applyFont="1" applyBorder="1" applyAlignment="1">
      <alignment horizontal="center" vertical="center"/>
    </xf>
    <xf numFmtId="41" fontId="0" fillId="0" borderId="0" xfId="0" applyNumberFormat="1" applyAlignment="1" applyProtection="1">
      <alignment horizontal="center"/>
      <protection locked="0"/>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xf>
    <xf numFmtId="0" fontId="6" fillId="0" borderId="0" xfId="0" applyFont="1" applyAlignment="1">
      <alignment wrapText="1"/>
    </xf>
    <xf numFmtId="0" fontId="6" fillId="0" borderId="12" xfId="0" applyFont="1" applyBorder="1" applyAlignment="1">
      <alignment wrapText="1"/>
    </xf>
    <xf numFmtId="0" fontId="15" fillId="0" borderId="0" xfId="1" applyFont="1" applyAlignment="1">
      <alignment horizontal="left" vertical="top" wrapText="1"/>
    </xf>
    <xf numFmtId="0" fontId="15" fillId="0" borderId="0" xfId="1" applyFont="1"/>
    <xf numFmtId="0" fontId="16" fillId="0" borderId="0" xfId="1" applyFont="1" applyAlignment="1">
      <alignment horizontal="left" vertical="top"/>
    </xf>
    <xf numFmtId="0" fontId="16" fillId="0" borderId="0" xfId="1" applyFont="1" applyAlignment="1">
      <alignment horizontal="left" vertical="top" wrapText="1"/>
    </xf>
    <xf numFmtId="0" fontId="16" fillId="0" borderId="0" xfId="1" applyFont="1" applyAlignment="1">
      <alignment horizontal="left"/>
    </xf>
    <xf numFmtId="0" fontId="6" fillId="0" borderId="2" xfId="0" applyFont="1" applyBorder="1" applyProtection="1">
      <protection locked="0"/>
    </xf>
    <xf numFmtId="0" fontId="6" fillId="0" borderId="3" xfId="0" applyFont="1" applyBorder="1" applyAlignment="1" applyProtection="1">
      <alignment wrapText="1"/>
      <protection locked="0"/>
    </xf>
    <xf numFmtId="0" fontId="6" fillId="0" borderId="11" xfId="0" applyFont="1" applyBorder="1" applyAlignment="1" applyProtection="1">
      <alignment wrapText="1"/>
      <protection locked="0"/>
    </xf>
    <xf numFmtId="0" fontId="6" fillId="0" borderId="9" xfId="0" applyFont="1" applyBorder="1" applyProtection="1">
      <protection locked="0"/>
    </xf>
    <xf numFmtId="0" fontId="6" fillId="0" borderId="1" xfId="0" applyFont="1" applyBorder="1" applyAlignment="1" applyProtection="1">
      <alignment wrapText="1"/>
      <protection locked="0"/>
    </xf>
    <xf numFmtId="0" fontId="6" fillId="0" borderId="17" xfId="0" applyFont="1" applyBorder="1" applyAlignment="1" applyProtection="1">
      <alignment wrapText="1"/>
      <protection locked="0"/>
    </xf>
    <xf numFmtId="0" fontId="6" fillId="0" borderId="7" xfId="0" applyFont="1" applyBorder="1" applyProtection="1">
      <protection locked="0"/>
    </xf>
    <xf numFmtId="0" fontId="6" fillId="0" borderId="0" xfId="0" applyFont="1" applyAlignment="1" applyProtection="1">
      <alignment wrapText="1"/>
      <protection locked="0"/>
    </xf>
    <xf numFmtId="0" fontId="6" fillId="0" borderId="12" xfId="0" applyFont="1" applyBorder="1" applyAlignment="1" applyProtection="1">
      <alignment wrapText="1"/>
      <protection locked="0"/>
    </xf>
    <xf numFmtId="0" fontId="6" fillId="0" borderId="9" xfId="0" applyFont="1" applyBorder="1" applyAlignment="1" applyProtection="1">
      <alignment wrapText="1"/>
      <protection locked="0"/>
    </xf>
    <xf numFmtId="0" fontId="6" fillId="0" borderId="0" xfId="0" applyFont="1" applyAlignment="1">
      <alignment horizontal="right"/>
    </xf>
    <xf numFmtId="0" fontId="13" fillId="0" borderId="4" xfId="0" applyFont="1" applyBorder="1" applyAlignment="1">
      <alignment horizontal="center" vertical="center"/>
    </xf>
    <xf numFmtId="0" fontId="6" fillId="0" borderId="7" xfId="0" applyFont="1" applyBorder="1" applyAlignment="1">
      <alignment wrapText="1"/>
    </xf>
    <xf numFmtId="41" fontId="6" fillId="0" borderId="6" xfId="0" applyNumberFormat="1" applyFont="1" applyBorder="1" applyAlignment="1">
      <alignment horizontal="center" vertical="center" wrapText="1"/>
    </xf>
    <xf numFmtId="41" fontId="12" fillId="0" borderId="6" xfId="0" applyNumberFormat="1" applyFont="1" applyBorder="1" applyAlignment="1">
      <alignment horizontal="center" vertical="center" wrapText="1"/>
    </xf>
    <xf numFmtId="41" fontId="12" fillId="0" borderId="4"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0" fontId="0" fillId="0" borderId="0" xfId="0" applyAlignment="1">
      <alignment vertical="center"/>
    </xf>
    <xf numFmtId="41" fontId="6" fillId="0" borderId="0" xfId="0" applyNumberFormat="1" applyFont="1" applyAlignment="1">
      <alignment horizontal="left" vertical="center" wrapText="1"/>
    </xf>
    <xf numFmtId="41" fontId="3" fillId="0" borderId="0" xfId="0" applyNumberFormat="1" applyFont="1" applyAlignment="1">
      <alignment horizontal="left"/>
    </xf>
    <xf numFmtId="0" fontId="3" fillId="0" borderId="0" xfId="0" applyFont="1" applyAlignment="1">
      <alignment horizontal="right"/>
    </xf>
    <xf numFmtId="41" fontId="3" fillId="0" borderId="0" xfId="0" applyNumberFormat="1" applyFont="1" applyProtection="1">
      <protection locked="0"/>
    </xf>
    <xf numFmtId="41" fontId="3" fillId="0" borderId="0" xfId="0" applyNumberFormat="1" applyFont="1" applyAlignment="1" applyProtection="1">
      <alignment horizontal="center"/>
      <protection locked="0"/>
    </xf>
    <xf numFmtId="0" fontId="3" fillId="0" borderId="0" xfId="0" applyFont="1" applyAlignment="1" applyProtection="1">
      <alignment horizontal="center"/>
      <protection locked="0"/>
    </xf>
    <xf numFmtId="0" fontId="0" fillId="4" borderId="0" xfId="0" applyFill="1" applyAlignment="1">
      <alignment horizontal="center"/>
    </xf>
    <xf numFmtId="0" fontId="6" fillId="4" borderId="0" xfId="0" applyFont="1" applyFill="1" applyAlignment="1">
      <alignment horizontal="center"/>
    </xf>
    <xf numFmtId="0" fontId="0" fillId="5" borderId="0" xfId="0" applyFill="1" applyAlignment="1">
      <alignment horizontal="center"/>
    </xf>
    <xf numFmtId="0" fontId="6" fillId="5" borderId="0" xfId="0" applyFont="1" applyFill="1" applyAlignment="1">
      <alignment horizontal="center"/>
    </xf>
    <xf numFmtId="41" fontId="0" fillId="5" borderId="4" xfId="0" applyNumberFormat="1" applyFill="1" applyBorder="1"/>
    <xf numFmtId="41" fontId="0" fillId="5" borderId="14" xfId="0" applyNumberFormat="1" applyFill="1" applyBorder="1"/>
    <xf numFmtId="41" fontId="0" fillId="5" borderId="19" xfId="0" applyNumberFormat="1" applyFill="1" applyBorder="1"/>
    <xf numFmtId="41" fontId="0" fillId="5" borderId="22" xfId="0" applyNumberFormat="1" applyFill="1" applyBorder="1"/>
    <xf numFmtId="9" fontId="0" fillId="5" borderId="20" xfId="0" applyNumberFormat="1" applyFill="1" applyBorder="1"/>
    <xf numFmtId="9" fontId="0" fillId="5" borderId="23" xfId="0" applyNumberFormat="1" applyFill="1" applyBorder="1"/>
    <xf numFmtId="9" fontId="0" fillId="5" borderId="4" xfId="0" applyNumberFormat="1" applyFill="1" applyBorder="1"/>
    <xf numFmtId="9" fontId="0" fillId="5" borderId="14" xfId="0" applyNumberFormat="1" applyFill="1" applyBorder="1"/>
    <xf numFmtId="41" fontId="0" fillId="5" borderId="8" xfId="0" applyNumberFormat="1" applyFill="1" applyBorder="1"/>
    <xf numFmtId="41" fontId="0" fillId="5" borderId="2" xfId="0" applyNumberFormat="1" applyFill="1" applyBorder="1"/>
    <xf numFmtId="41" fontId="0" fillId="5" borderId="15" xfId="0" applyNumberFormat="1" applyFill="1" applyBorder="1"/>
    <xf numFmtId="41" fontId="0" fillId="5" borderId="10" xfId="0" applyNumberFormat="1" applyFill="1" applyBorder="1"/>
    <xf numFmtId="41" fontId="6" fillId="5" borderId="15" xfId="0" applyNumberFormat="1" applyFont="1" applyFill="1" applyBorder="1"/>
    <xf numFmtId="9" fontId="0" fillId="5" borderId="16" xfId="0" applyNumberFormat="1" applyFill="1" applyBorder="1"/>
    <xf numFmtId="9" fontId="0" fillId="5" borderId="10" xfId="0" applyNumberFormat="1" applyFill="1" applyBorder="1"/>
    <xf numFmtId="41" fontId="7" fillId="5" borderId="4" xfId="0" applyNumberFormat="1" applyFont="1" applyFill="1" applyBorder="1"/>
    <xf numFmtId="0" fontId="13" fillId="5" borderId="4" xfId="0" applyFont="1" applyFill="1" applyBorder="1" applyAlignment="1">
      <alignment horizontal="center" vertical="center"/>
    </xf>
    <xf numFmtId="0" fontId="18" fillId="0" borderId="0" xfId="1" applyFont="1"/>
    <xf numFmtId="0" fontId="18" fillId="0" borderId="0" xfId="1" applyFont="1" applyAlignment="1">
      <alignment horizontal="left" vertical="top" wrapText="1"/>
    </xf>
    <xf numFmtId="0" fontId="16" fillId="5" borderId="0" xfId="1" applyFont="1" applyFill="1" applyAlignment="1">
      <alignment horizontal="center" vertical="top"/>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5" fillId="2" borderId="0" xfId="0" applyFont="1" applyFill="1" applyAlignment="1">
      <alignment horizontal="center"/>
    </xf>
    <xf numFmtId="0" fontId="4" fillId="2" borderId="0" xfId="0" applyFont="1" applyFill="1" applyAlignment="1">
      <alignment horizontal="center"/>
    </xf>
    <xf numFmtId="0" fontId="5" fillId="5" borderId="0" xfId="0" applyFont="1" applyFill="1" applyAlignment="1">
      <alignment horizontal="center"/>
    </xf>
    <xf numFmtId="0" fontId="0" fillId="0" borderId="0" xfId="0" applyAlignment="1">
      <alignment horizontal="center"/>
    </xf>
    <xf numFmtId="0" fontId="0" fillId="0" borderId="5" xfId="0" applyBorder="1" applyAlignment="1" applyProtection="1">
      <alignment horizontal="left"/>
      <protection locked="0"/>
    </xf>
    <xf numFmtId="165" fontId="0" fillId="0" borderId="5" xfId="0" applyNumberFormat="1" applyBorder="1" applyAlignment="1">
      <alignment horizontal="center"/>
    </xf>
    <xf numFmtId="0" fontId="0" fillId="0" borderId="9" xfId="0" applyBorder="1" applyAlignment="1" applyProtection="1">
      <alignment horizontal="center"/>
      <protection locked="0"/>
    </xf>
    <xf numFmtId="0" fontId="0" fillId="0" borderId="17" xfId="0" applyBorder="1" applyAlignment="1" applyProtection="1">
      <alignment horizontal="center"/>
      <protection locked="0"/>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17" fillId="0" borderId="1" xfId="0" applyFont="1" applyBorder="1" applyAlignment="1">
      <alignment horizontal="center"/>
    </xf>
    <xf numFmtId="0" fontId="6" fillId="3" borderId="4" xfId="0" applyFont="1" applyFill="1" applyBorder="1" applyAlignment="1">
      <alignment horizontal="left" vertical="center"/>
    </xf>
    <xf numFmtId="0" fontId="6" fillId="0" borderId="4" xfId="0"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3" borderId="14" xfId="0" applyFont="1" applyFill="1" applyBorder="1" applyAlignment="1">
      <alignment horizontal="left" vertical="center"/>
    </xf>
    <xf numFmtId="0" fontId="6" fillId="3" borderId="10" xfId="0" applyFont="1" applyFill="1" applyBorder="1" applyAlignment="1">
      <alignment horizontal="left" vertical="center"/>
    </xf>
    <xf numFmtId="0" fontId="0" fillId="0" borderId="1" xfId="0" applyBorder="1" applyAlignment="1">
      <alignment horizontal="left"/>
    </xf>
    <xf numFmtId="0" fontId="0" fillId="0" borderId="1" xfId="0" applyBorder="1" applyAlignment="1">
      <alignment horizontal="center"/>
    </xf>
    <xf numFmtId="0" fontId="0" fillId="0" borderId="5" xfId="0" applyBorder="1" applyAlignment="1">
      <alignment horizontal="left"/>
    </xf>
    <xf numFmtId="41" fontId="6" fillId="0" borderId="0" xfId="0" applyNumberFormat="1" applyFont="1" applyAlignment="1">
      <alignment horizontal="left" vertical="center" wrapText="1"/>
    </xf>
    <xf numFmtId="0" fontId="5" fillId="4" borderId="0" xfId="0" applyFont="1" applyFill="1" applyAlignment="1">
      <alignment horizontal="center"/>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cellXfs>
  <cellStyles count="3">
    <cellStyle name="Normal" xfId="0" builtinId="0"/>
    <cellStyle name="Normal 2" xfId="1" xr:uid="{00000000-0005-0000-0000-000001000000}"/>
    <cellStyle name="Normal 2 2" xfId="2" xr:uid="{0A51F18E-5833-422A-B59C-655017BA3921}"/>
  </cellStyles>
  <dxfs count="48">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
      <fill>
        <patternFill>
          <bgColor rgb="FFF08888"/>
        </patternFill>
      </fill>
    </dxf>
    <dxf>
      <fill>
        <patternFill>
          <bgColor rgb="FFFF7C80"/>
        </patternFill>
      </fill>
    </dxf>
    <dxf>
      <fill>
        <patternFill>
          <bgColor rgb="FFFF7C80"/>
        </patternFill>
      </fill>
    </dxf>
    <dxf>
      <fill>
        <patternFill>
          <bgColor rgb="FFFFFF99"/>
        </patternFill>
      </fill>
    </dxf>
  </dxfs>
  <tableStyles count="0" defaultTableStyle="TableStyleMedium2" defaultPivotStyle="PivotStyleLight16"/>
  <colors>
    <mruColors>
      <color rgb="FFFFFF99"/>
      <color rgb="FFF08888"/>
      <color rgb="FFFF8989"/>
      <color rgb="FFA40000"/>
      <color rgb="FFC6EFCE"/>
      <color rgb="FFEAEAEA"/>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B53"/>
  <sheetViews>
    <sheetView tabSelected="1" zoomScaleNormal="100" workbookViewId="0">
      <selection activeCell="F38" sqref="F38"/>
    </sheetView>
  </sheetViews>
  <sheetFormatPr defaultColWidth="8.85546875" defaultRowHeight="15.75" x14ac:dyDescent="0.2"/>
  <cols>
    <col min="1" max="1" width="23.7109375" style="79" customWidth="1"/>
    <col min="2" max="2" width="107.85546875" style="77" customWidth="1"/>
    <col min="3" max="16384" width="8.85546875" style="78"/>
  </cols>
  <sheetData>
    <row r="1" spans="1:2" ht="9.9499999999999993" customHeight="1" x14ac:dyDescent="0.2"/>
    <row r="2" spans="1:2" x14ac:dyDescent="0.2">
      <c r="A2" s="129" t="s">
        <v>0</v>
      </c>
      <c r="B2" s="129"/>
    </row>
    <row r="3" spans="1:2" ht="9.9499999999999993" customHeight="1" x14ac:dyDescent="0.2"/>
    <row r="4" spans="1:2" x14ac:dyDescent="0.2">
      <c r="A4" s="79" t="s">
        <v>1</v>
      </c>
      <c r="B4" s="127" t="s">
        <v>2</v>
      </c>
    </row>
    <row r="5" spans="1:2" ht="9.9499999999999993" customHeight="1" x14ac:dyDescent="0.2">
      <c r="B5" s="127"/>
    </row>
    <row r="6" spans="1:2" x14ac:dyDescent="0.2">
      <c r="B6" s="128" t="s">
        <v>3</v>
      </c>
    </row>
    <row r="7" spans="1:2" ht="9.9499999999999993" customHeight="1" x14ac:dyDescent="0.2">
      <c r="B7" s="128"/>
    </row>
    <row r="8" spans="1:2" ht="16.5" customHeight="1" x14ac:dyDescent="0.2">
      <c r="B8" s="128" t="s">
        <v>4</v>
      </c>
    </row>
    <row r="9" spans="1:2" ht="9.9499999999999993" customHeight="1" x14ac:dyDescent="0.2">
      <c r="B9" s="128"/>
    </row>
    <row r="10" spans="1:2" x14ac:dyDescent="0.2">
      <c r="B10" s="128" t="s">
        <v>5</v>
      </c>
    </row>
    <row r="11" spans="1:2" ht="9.9499999999999993" customHeight="1" x14ac:dyDescent="0.2">
      <c r="B11" s="128"/>
    </row>
    <row r="12" spans="1:2" ht="42.75" x14ac:dyDescent="0.2">
      <c r="B12" s="128" t="s">
        <v>6</v>
      </c>
    </row>
    <row r="13" spans="1:2" ht="9.9499999999999993" customHeight="1" x14ac:dyDescent="0.2">
      <c r="B13" s="128"/>
    </row>
    <row r="14" spans="1:2" x14ac:dyDescent="0.2">
      <c r="B14" s="128" t="s">
        <v>7</v>
      </c>
    </row>
    <row r="15" spans="1:2" ht="9.9499999999999993" customHeight="1" x14ac:dyDescent="0.2">
      <c r="B15" s="128"/>
    </row>
    <row r="16" spans="1:2" ht="42.75" x14ac:dyDescent="0.2">
      <c r="A16" s="80" t="s">
        <v>8</v>
      </c>
      <c r="B16" s="128" t="s">
        <v>9</v>
      </c>
    </row>
    <row r="17" spans="1:2" ht="9.9499999999999993" customHeight="1" x14ac:dyDescent="0.2">
      <c r="A17" s="80"/>
      <c r="B17" s="128"/>
    </row>
    <row r="18" spans="1:2" ht="28.5" x14ac:dyDescent="0.2">
      <c r="A18" s="80" t="s">
        <v>10</v>
      </c>
      <c r="B18" s="128" t="s">
        <v>11</v>
      </c>
    </row>
    <row r="19" spans="1:2" ht="9.9499999999999993" customHeight="1" x14ac:dyDescent="0.2">
      <c r="A19" s="80"/>
      <c r="B19" s="128"/>
    </row>
    <row r="20" spans="1:2" ht="28.5" x14ac:dyDescent="0.2">
      <c r="A20" s="80" t="s">
        <v>12</v>
      </c>
      <c r="B20" s="128" t="s">
        <v>13</v>
      </c>
    </row>
    <row r="21" spans="1:2" ht="9.9499999999999993" customHeight="1" x14ac:dyDescent="0.2">
      <c r="A21" s="80"/>
      <c r="B21" s="128"/>
    </row>
    <row r="22" spans="1:2" x14ac:dyDescent="0.2">
      <c r="A22" s="80" t="s">
        <v>14</v>
      </c>
      <c r="B22" s="128" t="s">
        <v>15</v>
      </c>
    </row>
    <row r="23" spans="1:2" ht="9.9499999999999993" customHeight="1" x14ac:dyDescent="0.2">
      <c r="A23" s="80"/>
      <c r="B23" s="128"/>
    </row>
    <row r="24" spans="1:2" x14ac:dyDescent="0.2">
      <c r="A24" s="80" t="s">
        <v>16</v>
      </c>
      <c r="B24" s="128" t="s">
        <v>17</v>
      </c>
    </row>
    <row r="25" spans="1:2" ht="9.9499999999999993" customHeight="1" x14ac:dyDescent="0.2">
      <c r="A25" s="80"/>
      <c r="B25" s="128"/>
    </row>
    <row r="26" spans="1:2" ht="28.5" x14ac:dyDescent="0.2">
      <c r="A26" s="80" t="s">
        <v>18</v>
      </c>
      <c r="B26" s="128" t="s">
        <v>19</v>
      </c>
    </row>
    <row r="27" spans="1:2" ht="9.9499999999999993" customHeight="1" x14ac:dyDescent="0.2">
      <c r="B27" s="128"/>
    </row>
    <row r="28" spans="1:2" ht="57" x14ac:dyDescent="0.2">
      <c r="A28" s="80" t="s">
        <v>20</v>
      </c>
      <c r="B28" s="128" t="s">
        <v>21</v>
      </c>
    </row>
    <row r="29" spans="1:2" ht="9.9499999999999993" customHeight="1" x14ac:dyDescent="0.2">
      <c r="B29" s="128"/>
    </row>
    <row r="30" spans="1:2" ht="28.5" x14ac:dyDescent="0.2">
      <c r="A30" s="79" t="s">
        <v>22</v>
      </c>
      <c r="B30" s="128" t="s">
        <v>23</v>
      </c>
    </row>
    <row r="31" spans="1:2" x14ac:dyDescent="0.2">
      <c r="B31" s="128" t="s">
        <v>24</v>
      </c>
    </row>
    <row r="32" spans="1:2" x14ac:dyDescent="0.2">
      <c r="B32" s="128" t="s">
        <v>25</v>
      </c>
    </row>
    <row r="33" spans="1:2" x14ac:dyDescent="0.2">
      <c r="B33" s="128" t="s">
        <v>26</v>
      </c>
    </row>
    <row r="34" spans="1:2" x14ac:dyDescent="0.2">
      <c r="B34" s="128" t="s">
        <v>27</v>
      </c>
    </row>
    <row r="35" spans="1:2" x14ac:dyDescent="0.2">
      <c r="B35" s="128" t="s">
        <v>28</v>
      </c>
    </row>
    <row r="36" spans="1:2" ht="9.9499999999999993" customHeight="1" x14ac:dyDescent="0.2">
      <c r="B36" s="128"/>
    </row>
    <row r="37" spans="1:2" ht="28.5" x14ac:dyDescent="0.2">
      <c r="A37" s="79" t="s">
        <v>29</v>
      </c>
      <c r="B37" s="128" t="s">
        <v>30</v>
      </c>
    </row>
    <row r="38" spans="1:2" ht="9.9499999999999993" customHeight="1" x14ac:dyDescent="0.2">
      <c r="B38" s="128"/>
    </row>
    <row r="39" spans="1:2" x14ac:dyDescent="0.2">
      <c r="A39" s="79" t="s">
        <v>31</v>
      </c>
      <c r="B39" s="128" t="s">
        <v>146</v>
      </c>
    </row>
    <row r="40" spans="1:2" ht="9.9499999999999993" customHeight="1" x14ac:dyDescent="0.2">
      <c r="B40" s="128"/>
    </row>
    <row r="41" spans="1:2" ht="28.5" x14ac:dyDescent="0.25">
      <c r="A41" s="81"/>
      <c r="B41" s="128" t="s">
        <v>32</v>
      </c>
    </row>
    <row r="42" spans="1:2" ht="9.9499999999999993" customHeight="1" x14ac:dyDescent="0.2">
      <c r="B42" s="128"/>
    </row>
    <row r="43" spans="1:2" ht="42.75" x14ac:dyDescent="0.2">
      <c r="B43" s="128" t="s">
        <v>33</v>
      </c>
    </row>
    <row r="44" spans="1:2" ht="9.9499999999999993" customHeight="1" x14ac:dyDescent="0.2">
      <c r="B44" s="128"/>
    </row>
    <row r="45" spans="1:2" x14ac:dyDescent="0.25">
      <c r="A45" s="81" t="s">
        <v>34</v>
      </c>
      <c r="B45" s="127" t="s">
        <v>35</v>
      </c>
    </row>
    <row r="46" spans="1:2" ht="9.9499999999999993" customHeight="1" x14ac:dyDescent="0.2">
      <c r="B46" s="128"/>
    </row>
    <row r="47" spans="1:2" ht="42.75" x14ac:dyDescent="0.2">
      <c r="B47" s="128" t="s">
        <v>36</v>
      </c>
    </row>
    <row r="48" spans="1:2" ht="9.9499999999999993" customHeight="1" x14ac:dyDescent="0.2">
      <c r="B48" s="128"/>
    </row>
    <row r="49" spans="1:2" ht="28.5" x14ac:dyDescent="0.2">
      <c r="B49" s="128" t="s">
        <v>37</v>
      </c>
    </row>
    <row r="50" spans="1:2" ht="9.9499999999999993" customHeight="1" x14ac:dyDescent="0.2">
      <c r="B50" s="128"/>
    </row>
    <row r="51" spans="1:2" ht="42.75" x14ac:dyDescent="0.2">
      <c r="A51" s="79" t="s">
        <v>38</v>
      </c>
      <c r="B51" s="128" t="s">
        <v>39</v>
      </c>
    </row>
    <row r="52" spans="1:2" ht="9.9499999999999993" customHeight="1" x14ac:dyDescent="0.2">
      <c r="B52" s="128"/>
    </row>
    <row r="53" spans="1:2" ht="28.5" x14ac:dyDescent="0.2">
      <c r="A53" s="79" t="s">
        <v>40</v>
      </c>
      <c r="B53" s="128" t="s">
        <v>41</v>
      </c>
    </row>
  </sheetData>
  <sheetProtection algorithmName="SHA-512" hashValue="LneIsOmFc4StlQXtkSI61HbqeaHlA3qkrM8sTuACXL/l1RrKxoLb+5O7rf6SJA4fjLQf14qimzHUMFo4j83oxA==" saltValue="LfRhHkQbBUTukSaeGwbsgg==" spinCount="100000" sheet="1" objects="1" scenarios="1"/>
  <mergeCells count="1">
    <mergeCell ref="A2:B2"/>
  </mergeCells>
  <pageMargins left="0.5" right="0.5" top="0.5" bottom="0.5" header="0.3" footer="0.3"/>
  <pageSetup scale="69" orientation="portrait" r:id="rId1"/>
  <rowBreaks count="1" manualBreakCount="1">
    <brk id="4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7" tint="0.79998168889431442"/>
    <pageSetUpPr fitToPage="1"/>
  </sheetPr>
  <dimension ref="A1:J66"/>
  <sheetViews>
    <sheetView showGridLines="0" zoomScaleNormal="100" zoomScaleSheetLayoutView="100" workbookViewId="0">
      <selection activeCell="L47" sqref="L47"/>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x14ac:dyDescent="0.25">
      <c r="A1" s="132" t="s">
        <v>42</v>
      </c>
      <c r="B1" s="132"/>
      <c r="C1" s="132"/>
      <c r="D1" s="132"/>
      <c r="E1" s="132"/>
      <c r="F1" s="132"/>
      <c r="G1" s="132"/>
      <c r="H1" s="60"/>
      <c r="I1" s="60"/>
    </row>
    <row r="2" spans="1:9" s="1" customFormat="1" ht="15" x14ac:dyDescent="0.2">
      <c r="A2" s="133" t="s">
        <v>43</v>
      </c>
      <c r="B2" s="133"/>
      <c r="C2" s="133"/>
      <c r="D2" s="133"/>
      <c r="E2" s="133"/>
      <c r="F2" s="133"/>
      <c r="G2" s="133"/>
      <c r="H2" s="2"/>
      <c r="I2" s="2"/>
    </row>
    <row r="3" spans="1:9" x14ac:dyDescent="0.2">
      <c r="A3" s="5"/>
      <c r="B3" s="5"/>
      <c r="C3" s="5"/>
      <c r="D3" s="5"/>
      <c r="E3" s="5"/>
      <c r="F3" s="5"/>
      <c r="G3" s="5"/>
      <c r="H3" s="5"/>
      <c r="I3" s="5"/>
    </row>
    <row r="4" spans="1:9" ht="15.75" x14ac:dyDescent="0.25">
      <c r="A4" s="134" t="str">
        <f>Jul!A4</f>
        <v>Report is due to AAA4 by the 15th calendar day of each month</v>
      </c>
      <c r="B4" s="134"/>
      <c r="C4" s="134"/>
      <c r="D4" s="134"/>
      <c r="E4" s="134"/>
      <c r="F4" s="134"/>
      <c r="G4" s="134"/>
      <c r="H4" s="6"/>
      <c r="I4" s="6"/>
    </row>
    <row r="5" spans="1:9" x14ac:dyDescent="0.2">
      <c r="A5" s="135" t="str">
        <f>Jul!A5</f>
        <v>Monthly Financial Report/Request for Funds - Title III-B, C, D, &amp; E</v>
      </c>
      <c r="B5" s="135"/>
      <c r="C5" s="135"/>
      <c r="D5" s="135"/>
      <c r="E5" s="135"/>
      <c r="F5" s="135"/>
      <c r="G5" s="135"/>
      <c r="H5" s="6"/>
      <c r="I5" s="6"/>
    </row>
    <row r="6" spans="1:9" x14ac:dyDescent="0.2">
      <c r="A6" s="108"/>
      <c r="B6" s="108"/>
      <c r="C6" s="108"/>
      <c r="D6" s="109" t="str">
        <f>Jul!D6</f>
        <v>Fiscal Year 2023-2024</v>
      </c>
      <c r="E6" s="108"/>
      <c r="F6" s="108"/>
      <c r="G6" s="108"/>
      <c r="H6" s="6"/>
      <c r="I6" s="6"/>
    </row>
    <row r="8" spans="1:9" x14ac:dyDescent="0.2">
      <c r="A8" s="12" t="s">
        <v>51</v>
      </c>
      <c r="E8" s="39" t="s">
        <v>52</v>
      </c>
      <c r="F8" s="158">
        <f>Jul!F8:G8</f>
        <v>0</v>
      </c>
      <c r="G8" s="158"/>
    </row>
    <row r="9" spans="1:9" ht="16.5" customHeight="1" x14ac:dyDescent="0.2">
      <c r="A9" s="157">
        <f>Jul!A9:C9</f>
        <v>0</v>
      </c>
      <c r="B9" s="157"/>
      <c r="C9" s="157"/>
      <c r="E9" s="39" t="s">
        <v>54</v>
      </c>
      <c r="F9" s="158">
        <f>Jul!F9:G9</f>
        <v>0</v>
      </c>
      <c r="G9" s="158"/>
    </row>
    <row r="10" spans="1:9" ht="16.5" customHeight="1" x14ac:dyDescent="0.2">
      <c r="A10" s="159">
        <f>Jul!A10:C10</f>
        <v>0</v>
      </c>
      <c r="B10" s="159"/>
      <c r="C10" s="159"/>
      <c r="E10" s="39" t="s">
        <v>56</v>
      </c>
      <c r="F10" s="137">
        <f>Feb!F10+30</f>
        <v>45379</v>
      </c>
      <c r="G10" s="137"/>
    </row>
    <row r="11" spans="1:9" ht="16.5" customHeight="1" x14ac:dyDescent="0.2">
      <c r="A11" s="159">
        <f>Jul!A11:C11</f>
        <v>0</v>
      </c>
      <c r="B11" s="159"/>
      <c r="C11" s="159"/>
      <c r="E11" s="39" t="s">
        <v>58</v>
      </c>
      <c r="F11" s="131">
        <f>Feb!F11</f>
        <v>0</v>
      </c>
      <c r="G11" s="131"/>
    </row>
    <row r="12" spans="1:9" ht="16.5" customHeight="1" x14ac:dyDescent="0.2">
      <c r="A12" s="92" t="s">
        <v>60</v>
      </c>
      <c r="B12" s="158">
        <f>Jul!B12:C12</f>
        <v>0</v>
      </c>
      <c r="C12" s="158"/>
      <c r="E12" s="39" t="s">
        <v>61</v>
      </c>
      <c r="F12" s="131">
        <f>Feb!F12</f>
        <v>0</v>
      </c>
      <c r="G12" s="131"/>
    </row>
    <row r="13" spans="1:9" ht="25.5" customHeight="1" x14ac:dyDescent="0.2">
      <c r="A13" s="145" t="s">
        <v>63</v>
      </c>
      <c r="B13" s="145"/>
      <c r="C13" s="145"/>
      <c r="D13" s="145"/>
      <c r="E13" s="145"/>
      <c r="F13" s="145"/>
      <c r="G13" s="145"/>
    </row>
    <row r="14" spans="1:9" x14ac:dyDescent="0.2">
      <c r="A14" s="8"/>
      <c r="B14" s="9"/>
      <c r="C14" s="47" t="s">
        <v>65</v>
      </c>
      <c r="D14" s="47" t="s">
        <v>66</v>
      </c>
      <c r="E14" s="47" t="s">
        <v>67</v>
      </c>
      <c r="F14" s="47" t="s">
        <v>68</v>
      </c>
      <c r="G14" s="47" t="s">
        <v>69</v>
      </c>
    </row>
    <row r="15" spans="1:9" ht="25.5" customHeight="1" x14ac:dyDescent="0.2">
      <c r="A15" s="11" t="s">
        <v>71</v>
      </c>
      <c r="B15" s="12"/>
      <c r="C15" s="13" t="s">
        <v>72</v>
      </c>
      <c r="D15" s="13" t="s">
        <v>73</v>
      </c>
      <c r="E15" s="13" t="s">
        <v>74</v>
      </c>
      <c r="F15" s="13" t="s">
        <v>75</v>
      </c>
      <c r="G15" s="13" t="s">
        <v>76</v>
      </c>
    </row>
    <row r="16" spans="1:9" ht="18.95" customHeight="1" x14ac:dyDescent="0.2">
      <c r="A16" s="147" t="s">
        <v>78</v>
      </c>
      <c r="B16" s="10" t="s">
        <v>79</v>
      </c>
      <c r="C16" s="14"/>
      <c r="D16" s="110">
        <f>Feb!D16+Mar!C16</f>
        <v>0</v>
      </c>
      <c r="E16" s="15">
        <f>Feb!E16</f>
        <v>0</v>
      </c>
      <c r="F16" s="110">
        <f>+E16-D16</f>
        <v>0</v>
      </c>
      <c r="G16" s="116">
        <f>IF(E16=0,0,D16/E16)</f>
        <v>0</v>
      </c>
    </row>
    <row r="17" spans="1:7" ht="18.95" customHeight="1" x14ac:dyDescent="0.2">
      <c r="A17" s="147"/>
      <c r="B17" s="10" t="s">
        <v>81</v>
      </c>
      <c r="C17" s="14"/>
      <c r="D17" s="110">
        <f>Feb!D17+Mar!C17</f>
        <v>0</v>
      </c>
      <c r="E17" s="15">
        <f>Feb!E17</f>
        <v>0</v>
      </c>
      <c r="F17" s="110">
        <f t="shared" ref="F17:F29" si="0">+E17-D17</f>
        <v>0</v>
      </c>
      <c r="G17" s="116">
        <f t="shared" ref="G17:G31" si="1">IF(E17=0,0,D17/E17)</f>
        <v>0</v>
      </c>
    </row>
    <row r="18" spans="1:7" ht="18.95" customHeight="1" x14ac:dyDescent="0.2">
      <c r="A18" s="146" t="s">
        <v>83</v>
      </c>
      <c r="B18" s="43" t="s">
        <v>79</v>
      </c>
      <c r="C18" s="44"/>
      <c r="D18" s="110">
        <f>Feb!D18+Mar!C18</f>
        <v>0</v>
      </c>
      <c r="E18" s="44">
        <f>Feb!E18</f>
        <v>0</v>
      </c>
      <c r="F18" s="110">
        <f t="shared" si="0"/>
        <v>0</v>
      </c>
      <c r="G18" s="116">
        <f t="shared" si="1"/>
        <v>0</v>
      </c>
    </row>
    <row r="19" spans="1:7" ht="18.95" customHeight="1" x14ac:dyDescent="0.2">
      <c r="A19" s="155"/>
      <c r="B19" s="43" t="s">
        <v>81</v>
      </c>
      <c r="C19" s="44"/>
      <c r="D19" s="110">
        <f>Feb!D19+Mar!C19</f>
        <v>0</v>
      </c>
      <c r="E19" s="45">
        <f>Feb!E19</f>
        <v>0</v>
      </c>
      <c r="F19" s="110">
        <f t="shared" si="0"/>
        <v>0</v>
      </c>
      <c r="G19" s="116">
        <f t="shared" si="1"/>
        <v>0</v>
      </c>
    </row>
    <row r="20" spans="1:7" ht="18.95" customHeight="1" x14ac:dyDescent="0.2">
      <c r="A20" s="41" t="s">
        <v>85</v>
      </c>
      <c r="B20" s="40" t="s">
        <v>79</v>
      </c>
      <c r="C20" s="14"/>
      <c r="D20" s="110">
        <f>Feb!D20+Mar!C20</f>
        <v>0</v>
      </c>
      <c r="E20" s="15">
        <f>Feb!E20</f>
        <v>0</v>
      </c>
      <c r="F20" s="110">
        <f t="shared" si="0"/>
        <v>0</v>
      </c>
      <c r="G20" s="116">
        <f t="shared" si="1"/>
        <v>0</v>
      </c>
    </row>
    <row r="21" spans="1:7" ht="18.95" customHeight="1" x14ac:dyDescent="0.2">
      <c r="A21" s="42" t="s">
        <v>87</v>
      </c>
      <c r="B21" s="40" t="s">
        <v>81</v>
      </c>
      <c r="C21" s="14"/>
      <c r="D21" s="110">
        <f>Feb!D21+Mar!C21</f>
        <v>0</v>
      </c>
      <c r="E21" s="15">
        <f>Feb!E21</f>
        <v>0</v>
      </c>
      <c r="F21" s="110">
        <f t="shared" si="0"/>
        <v>0</v>
      </c>
      <c r="G21" s="116">
        <f t="shared" si="1"/>
        <v>0</v>
      </c>
    </row>
    <row r="22" spans="1:7" ht="18.95" customHeight="1" x14ac:dyDescent="0.2">
      <c r="A22" s="156" t="s">
        <v>89</v>
      </c>
      <c r="B22" s="43" t="s">
        <v>79</v>
      </c>
      <c r="C22" s="44"/>
      <c r="D22" s="110">
        <f>Feb!D22+Mar!C22</f>
        <v>0</v>
      </c>
      <c r="E22" s="45">
        <f>Feb!E22</f>
        <v>0</v>
      </c>
      <c r="F22" s="110">
        <f t="shared" si="0"/>
        <v>0</v>
      </c>
      <c r="G22" s="116">
        <f t="shared" si="1"/>
        <v>0</v>
      </c>
    </row>
    <row r="23" spans="1:7" ht="18.95" customHeight="1" x14ac:dyDescent="0.2">
      <c r="A23" s="146"/>
      <c r="B23" s="43" t="s">
        <v>81</v>
      </c>
      <c r="C23" s="44"/>
      <c r="D23" s="110">
        <f>Feb!D23+Mar!C23</f>
        <v>0</v>
      </c>
      <c r="E23" s="45">
        <f>Feb!E23</f>
        <v>0</v>
      </c>
      <c r="F23" s="110">
        <f t="shared" si="0"/>
        <v>0</v>
      </c>
      <c r="G23" s="116">
        <f t="shared" si="1"/>
        <v>0</v>
      </c>
    </row>
    <row r="24" spans="1:7" ht="18.95" customHeight="1" x14ac:dyDescent="0.2">
      <c r="A24" s="147" t="s">
        <v>92</v>
      </c>
      <c r="B24" s="10" t="s">
        <v>79</v>
      </c>
      <c r="C24" s="14"/>
      <c r="D24" s="110">
        <f>Feb!D24+Mar!C24</f>
        <v>0</v>
      </c>
      <c r="E24" s="15">
        <f>Feb!E24</f>
        <v>0</v>
      </c>
      <c r="F24" s="110">
        <f t="shared" si="0"/>
        <v>0</v>
      </c>
      <c r="G24" s="116">
        <f t="shared" si="1"/>
        <v>0</v>
      </c>
    </row>
    <row r="25" spans="1:7" ht="18.95" customHeight="1" x14ac:dyDescent="0.2">
      <c r="A25" s="147"/>
      <c r="B25" s="10" t="s">
        <v>81</v>
      </c>
      <c r="C25" s="14"/>
      <c r="D25" s="110">
        <f>Feb!D25+Mar!C25</f>
        <v>0</v>
      </c>
      <c r="E25" s="15">
        <f>Feb!E25</f>
        <v>0</v>
      </c>
      <c r="F25" s="110">
        <f t="shared" si="0"/>
        <v>0</v>
      </c>
      <c r="G25" s="116">
        <f t="shared" si="1"/>
        <v>0</v>
      </c>
    </row>
    <row r="26" spans="1:7" ht="18.95" customHeight="1" x14ac:dyDescent="0.2">
      <c r="A26" s="146" t="s">
        <v>95</v>
      </c>
      <c r="B26" s="43" t="s">
        <v>79</v>
      </c>
      <c r="C26" s="44"/>
      <c r="D26" s="110">
        <f>Feb!D26+Mar!C26</f>
        <v>0</v>
      </c>
      <c r="E26" s="45">
        <f>Feb!E26</f>
        <v>0</v>
      </c>
      <c r="F26" s="110">
        <f t="shared" si="0"/>
        <v>0</v>
      </c>
      <c r="G26" s="116">
        <f t="shared" si="1"/>
        <v>0</v>
      </c>
    </row>
    <row r="27" spans="1:7" ht="18.95" customHeight="1" x14ac:dyDescent="0.2">
      <c r="A27" s="146"/>
      <c r="B27" s="43" t="s">
        <v>81</v>
      </c>
      <c r="C27" s="46"/>
      <c r="D27" s="110">
        <f>Feb!D27+Mar!C27</f>
        <v>0</v>
      </c>
      <c r="E27" s="45">
        <f>Feb!E27</f>
        <v>0</v>
      </c>
      <c r="F27" s="110">
        <f t="shared" si="0"/>
        <v>0</v>
      </c>
      <c r="G27" s="116">
        <f t="shared" si="1"/>
        <v>0</v>
      </c>
    </row>
    <row r="28" spans="1:7" ht="18.95" customHeight="1" x14ac:dyDescent="0.2">
      <c r="A28" s="147" t="s">
        <v>98</v>
      </c>
      <c r="B28" s="10" t="s">
        <v>79</v>
      </c>
      <c r="C28" s="14"/>
      <c r="D28" s="110">
        <f>Feb!D28+Mar!C28</f>
        <v>0</v>
      </c>
      <c r="E28" s="15">
        <f>Feb!E28</f>
        <v>0</v>
      </c>
      <c r="F28" s="110">
        <f t="shared" si="0"/>
        <v>0</v>
      </c>
      <c r="G28" s="116">
        <f t="shared" si="1"/>
        <v>0</v>
      </c>
    </row>
    <row r="29" spans="1:7" ht="18.95" customHeight="1" thickBot="1" x14ac:dyDescent="0.25">
      <c r="A29" s="148"/>
      <c r="B29" s="33" t="s">
        <v>81</v>
      </c>
      <c r="C29" s="16"/>
      <c r="D29" s="111">
        <f>Feb!D29+Mar!C29</f>
        <v>0</v>
      </c>
      <c r="E29" s="15">
        <f>Feb!E29</f>
        <v>0</v>
      </c>
      <c r="F29" s="111">
        <f t="shared" si="0"/>
        <v>0</v>
      </c>
      <c r="G29" s="117">
        <f t="shared" si="1"/>
        <v>0</v>
      </c>
    </row>
    <row r="30" spans="1:7" ht="18.95" customHeight="1" x14ac:dyDescent="0.2">
      <c r="A30" s="149" t="s">
        <v>100</v>
      </c>
      <c r="B30" s="34" t="s">
        <v>79</v>
      </c>
      <c r="C30" s="112">
        <f t="shared" ref="C30:F31" si="2">C16+C18+C20+C22+C24+C26+C28</f>
        <v>0</v>
      </c>
      <c r="D30" s="112">
        <f>Feb!D30+Mar!C30</f>
        <v>0</v>
      </c>
      <c r="E30" s="112">
        <f t="shared" si="2"/>
        <v>0</v>
      </c>
      <c r="F30" s="112">
        <f t="shared" si="2"/>
        <v>0</v>
      </c>
      <c r="G30" s="114">
        <f t="shared" si="1"/>
        <v>0</v>
      </c>
    </row>
    <row r="31" spans="1:7" ht="18.95" customHeight="1" thickBot="1" x14ac:dyDescent="0.25">
      <c r="A31" s="150"/>
      <c r="B31" s="35" t="s">
        <v>81</v>
      </c>
      <c r="C31" s="113">
        <f t="shared" si="2"/>
        <v>0</v>
      </c>
      <c r="D31" s="113">
        <f>Feb!D31+Mar!C31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Feb!D34+Mar!C34</f>
        <v>0</v>
      </c>
      <c r="E34" s="15">
        <f>Feb!E34</f>
        <v>0</v>
      </c>
      <c r="F34" s="118">
        <f>+E34-D34</f>
        <v>0</v>
      </c>
      <c r="G34" s="116">
        <f t="shared" ref="G34:G42" si="3">IF(E34=0,0,D34/E34)</f>
        <v>0</v>
      </c>
    </row>
    <row r="35" spans="1:10" ht="18.95" customHeight="1" x14ac:dyDescent="0.2">
      <c r="A35" s="20" t="s">
        <v>106</v>
      </c>
      <c r="B35" s="7"/>
      <c r="C35" s="21"/>
      <c r="D35" s="118">
        <f>Feb!D35+Mar!C35</f>
        <v>0</v>
      </c>
      <c r="E35" s="21">
        <f>Feb!E35</f>
        <v>0</v>
      </c>
      <c r="F35" s="118">
        <f>+E35-D35</f>
        <v>0</v>
      </c>
      <c r="G35" s="116">
        <f>IF(E35=0,0,D35/E35)</f>
        <v>0</v>
      </c>
    </row>
    <row r="36" spans="1:10" ht="18.95" customHeight="1" x14ac:dyDescent="0.2">
      <c r="A36" s="20" t="s">
        <v>107</v>
      </c>
      <c r="B36" s="7"/>
      <c r="C36" s="15"/>
      <c r="D36" s="119">
        <f>Feb!D36+Mar!C36</f>
        <v>0</v>
      </c>
      <c r="E36" s="15">
        <f>Feb!E36</f>
        <v>0</v>
      </c>
      <c r="F36" s="119">
        <f>+E36-D36</f>
        <v>0</v>
      </c>
      <c r="G36" s="117">
        <f>IF(E36=0,0,D36/E36)</f>
        <v>0</v>
      </c>
    </row>
    <row r="37" spans="1:10" ht="18.95" customHeight="1" x14ac:dyDescent="0.2">
      <c r="A37" s="20" t="s">
        <v>108</v>
      </c>
      <c r="B37" s="7"/>
      <c r="C37" s="21"/>
      <c r="D37" s="118">
        <f>Feb!D37+Mar!C37</f>
        <v>0</v>
      </c>
      <c r="E37" s="15">
        <f>Feb!E37</f>
        <v>0</v>
      </c>
      <c r="F37" s="118">
        <f t="shared" ref="F37:F42" si="4">+E37-D37</f>
        <v>0</v>
      </c>
      <c r="G37" s="116">
        <f t="shared" si="3"/>
        <v>0</v>
      </c>
    </row>
    <row r="38" spans="1:10" ht="18.95" customHeight="1" thickBot="1" x14ac:dyDescent="0.25">
      <c r="A38" s="20" t="s">
        <v>109</v>
      </c>
      <c r="B38" s="7"/>
      <c r="C38" s="21"/>
      <c r="D38" s="118">
        <f>Feb!D38+Mar!C38</f>
        <v>0</v>
      </c>
      <c r="E38" s="21">
        <f>Feb!E38</f>
        <v>0</v>
      </c>
      <c r="F38" s="118">
        <f t="shared" si="4"/>
        <v>0</v>
      </c>
      <c r="G38" s="116">
        <f t="shared" si="3"/>
        <v>0</v>
      </c>
    </row>
    <row r="39" spans="1:10" ht="18.95" customHeight="1" thickBot="1" x14ac:dyDescent="0.25">
      <c r="A39" s="20" t="s">
        <v>110</v>
      </c>
      <c r="B39" s="7"/>
      <c r="C39" s="120">
        <f t="shared" ref="C39" si="5">SUM(C30:C31)-SUM(C34:C38)</f>
        <v>0</v>
      </c>
      <c r="D39" s="120">
        <f>Feb!D39+Mar!C39</f>
        <v>0</v>
      </c>
      <c r="E39" s="120">
        <f>SUM(E30:E31)-SUM(E34:E38)</f>
        <v>0</v>
      </c>
      <c r="F39" s="122">
        <f>SUM(F30:F31)-SUM(F34:F38)</f>
        <v>0</v>
      </c>
      <c r="G39" s="123">
        <f t="shared" si="3"/>
        <v>0</v>
      </c>
    </row>
    <row r="40" spans="1:10" ht="18.95" customHeight="1" thickBot="1" x14ac:dyDescent="0.25">
      <c r="A40" s="22" t="s">
        <v>111</v>
      </c>
      <c r="C40" s="21"/>
      <c r="D40" s="121">
        <f>Feb!D40+Mar!C40</f>
        <v>0</v>
      </c>
      <c r="E40" s="21">
        <f>Feb!E40</f>
        <v>0</v>
      </c>
      <c r="F40" s="122">
        <f t="shared" ref="F40" si="6">+E40-D40</f>
        <v>0</v>
      </c>
      <c r="G40" s="124">
        <f t="shared" si="3"/>
        <v>0</v>
      </c>
    </row>
    <row r="41" spans="1:10" ht="18.95" customHeight="1" thickBot="1" x14ac:dyDescent="0.25">
      <c r="A41" s="22" t="s">
        <v>112</v>
      </c>
      <c r="C41" s="121">
        <f>IF(C39-C40+Feb!D41&gt;=Mar!E41, Mar!E41-Feb!D41,IF(Mar!E41-Mar!C39-Feb!D41&lt;Mar!E41,Mar!C39-Mar!C40))</f>
        <v>0</v>
      </c>
      <c r="D41" s="121">
        <f>Feb!D41+Mar!C41</f>
        <v>0</v>
      </c>
      <c r="E41" s="21">
        <f>Feb!E41</f>
        <v>0</v>
      </c>
      <c r="F41" s="122">
        <f t="shared" si="4"/>
        <v>0</v>
      </c>
      <c r="G41" s="124">
        <f t="shared" si="3"/>
        <v>0</v>
      </c>
      <c r="I41" s="160"/>
      <c r="J41" s="160"/>
    </row>
    <row r="42" spans="1:10" ht="18.95" customHeight="1" thickBot="1" x14ac:dyDescent="0.25">
      <c r="A42" s="23" t="s">
        <v>113</v>
      </c>
      <c r="B42" s="7"/>
      <c r="C42" s="110">
        <f>+C39-C40-C41</f>
        <v>0</v>
      </c>
      <c r="D42" s="110">
        <f>Feb!D42+Mar!C42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Feb!D45+Mar!C45</f>
        <v>0</v>
      </c>
      <c r="E45" s="15">
        <f>Feb!E45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Feb!D48+Mar!C48</f>
        <v>0</v>
      </c>
      <c r="E48" s="26">
        <f>Feb!E48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AWnuM7ZPTh3C/umUkoEN8gsvoAAXLz0OBZkCgOrqw7GZ3jrHFfJ8bfLbICyR48rnEzZgvB3sw8LoomorTX6iZQ==" saltValue="KVxlQ/ZfTAPN0E2rwYWlkg=="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15" priority="2" operator="equal">
      <formula>"NO***"</formula>
    </cfRule>
  </conditionalFormatting>
  <conditionalFormatting sqref="F39:F43">
    <cfRule type="cellIs" dxfId="14" priority="4" operator="lessThan">
      <formula>0</formula>
    </cfRule>
  </conditionalFormatting>
  <conditionalFormatting sqref="G48">
    <cfRule type="cellIs" dxfId="13" priority="1" operator="lessThan">
      <formula>0</formula>
    </cfRule>
  </conditionalFormatting>
  <conditionalFormatting sqref="G50">
    <cfRule type="cellIs" dxfId="12" priority="3" operator="equal">
      <formula>"NO****"</formula>
    </cfRule>
  </conditionalFormatting>
  <dataValidations count="1">
    <dataValidation allowBlank="1" showErrorMessage="1" sqref="F9:G9 B12:C12" xr:uid="{00000000-0002-0000-0900-000000000000}"/>
  </dataValidations>
  <printOptions horizontalCentered="1" verticalCentered="1"/>
  <pageMargins left="0.25" right="0.25" top="0.5" bottom="0.5" header="0.3" footer="0.3"/>
  <pageSetup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7" tint="0.79998168889431442"/>
    <pageSetUpPr fitToPage="1"/>
  </sheetPr>
  <dimension ref="A1:J66"/>
  <sheetViews>
    <sheetView showGridLines="0" topLeftCell="A33" zoomScaleNormal="100" zoomScaleSheetLayoutView="100" workbookViewId="0">
      <selection activeCell="N47" sqref="N47"/>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8" s="1" customFormat="1" ht="15.75" x14ac:dyDescent="0.25">
      <c r="A1" s="132" t="s">
        <v>42</v>
      </c>
      <c r="B1" s="132"/>
      <c r="C1" s="132"/>
      <c r="D1" s="132"/>
      <c r="E1" s="132"/>
      <c r="F1" s="132"/>
      <c r="G1" s="132"/>
      <c r="H1" s="60"/>
    </row>
    <row r="2" spans="1:8" s="1" customFormat="1" ht="15" x14ac:dyDescent="0.2">
      <c r="A2" s="133" t="s">
        <v>43</v>
      </c>
      <c r="B2" s="133"/>
      <c r="C2" s="133"/>
      <c r="D2" s="133"/>
      <c r="E2" s="133"/>
      <c r="F2" s="133"/>
      <c r="G2" s="133"/>
      <c r="H2" s="2"/>
    </row>
    <row r="3" spans="1:8" x14ac:dyDescent="0.2">
      <c r="A3" s="5"/>
      <c r="B3" s="5"/>
      <c r="C3" s="5"/>
      <c r="D3" s="5"/>
      <c r="E3" s="5"/>
      <c r="F3" s="5"/>
      <c r="G3" s="5"/>
      <c r="H3" s="5"/>
    </row>
    <row r="4" spans="1:8" ht="15.75" x14ac:dyDescent="0.25">
      <c r="A4" s="134" t="str">
        <f>Jul!A4</f>
        <v>Report is due to AAA4 by the 15th calendar day of each month</v>
      </c>
      <c r="B4" s="134"/>
      <c r="C4" s="134"/>
      <c r="D4" s="134"/>
      <c r="E4" s="134"/>
      <c r="F4" s="134"/>
      <c r="G4" s="134"/>
      <c r="H4" s="6"/>
    </row>
    <row r="5" spans="1:8" x14ac:dyDescent="0.2">
      <c r="A5" s="135" t="str">
        <f>Jul!A5</f>
        <v>Monthly Financial Report/Request for Funds - Title III-B, C, D, &amp; E</v>
      </c>
      <c r="B5" s="135"/>
      <c r="C5" s="135"/>
      <c r="D5" s="135"/>
      <c r="E5" s="135"/>
      <c r="F5" s="135"/>
      <c r="G5" s="135"/>
      <c r="H5" s="6"/>
    </row>
    <row r="6" spans="1:8" x14ac:dyDescent="0.2">
      <c r="A6" s="108"/>
      <c r="B6" s="108"/>
      <c r="C6" s="108"/>
      <c r="D6" s="109" t="str">
        <f>Jul!D6</f>
        <v>Fiscal Year 2023-2024</v>
      </c>
      <c r="E6" s="108"/>
      <c r="F6" s="108"/>
      <c r="G6" s="108"/>
      <c r="H6" s="6"/>
    </row>
    <row r="8" spans="1:8" x14ac:dyDescent="0.2">
      <c r="A8" s="12" t="s">
        <v>51</v>
      </c>
      <c r="E8" s="39" t="s">
        <v>52</v>
      </c>
      <c r="F8" s="158">
        <f>Jul!F8:G8</f>
        <v>0</v>
      </c>
      <c r="G8" s="158"/>
    </row>
    <row r="9" spans="1:8" ht="16.5" customHeight="1" x14ac:dyDescent="0.2">
      <c r="A9" s="157">
        <f>Jul!A9:C9</f>
        <v>0</v>
      </c>
      <c r="B9" s="157"/>
      <c r="C9" s="157"/>
      <c r="E9" s="39" t="s">
        <v>54</v>
      </c>
      <c r="F9" s="158">
        <f>Jul!F9:G9</f>
        <v>0</v>
      </c>
      <c r="G9" s="158"/>
    </row>
    <row r="10" spans="1:8" ht="16.5" customHeight="1" x14ac:dyDescent="0.2">
      <c r="A10" s="159">
        <f>Jul!A10:C10</f>
        <v>0</v>
      </c>
      <c r="B10" s="159"/>
      <c r="C10" s="159"/>
      <c r="E10" s="39" t="s">
        <v>56</v>
      </c>
      <c r="F10" s="137">
        <f>Mar!F10+30</f>
        <v>45409</v>
      </c>
      <c r="G10" s="137"/>
    </row>
    <row r="11" spans="1:8" ht="16.5" customHeight="1" x14ac:dyDescent="0.2">
      <c r="A11" s="159">
        <f>Jul!A11:C11</f>
        <v>0</v>
      </c>
      <c r="B11" s="159"/>
      <c r="C11" s="159"/>
      <c r="E11" s="39" t="s">
        <v>58</v>
      </c>
      <c r="F11" s="131">
        <f>Mar!F11</f>
        <v>0</v>
      </c>
      <c r="G11" s="131"/>
    </row>
    <row r="12" spans="1:8" ht="16.5" customHeight="1" x14ac:dyDescent="0.2">
      <c r="A12" s="92" t="s">
        <v>60</v>
      </c>
      <c r="B12" s="158">
        <f>Jul!B12:C12</f>
        <v>0</v>
      </c>
      <c r="C12" s="158"/>
      <c r="E12" s="39" t="s">
        <v>61</v>
      </c>
      <c r="F12" s="131">
        <f>Mar!F12</f>
        <v>0</v>
      </c>
      <c r="G12" s="131"/>
    </row>
    <row r="13" spans="1:8" ht="25.5" customHeight="1" x14ac:dyDescent="0.2">
      <c r="A13" s="145" t="s">
        <v>63</v>
      </c>
      <c r="B13" s="145"/>
      <c r="C13" s="145"/>
      <c r="D13" s="145"/>
      <c r="E13" s="145"/>
      <c r="F13" s="145"/>
      <c r="G13" s="145"/>
    </row>
    <row r="14" spans="1:8" x14ac:dyDescent="0.2">
      <c r="A14" s="8"/>
      <c r="B14" s="9"/>
      <c r="C14" s="47" t="s">
        <v>65</v>
      </c>
      <c r="D14" s="47" t="s">
        <v>66</v>
      </c>
      <c r="E14" s="47" t="s">
        <v>67</v>
      </c>
      <c r="F14" s="47" t="s">
        <v>68</v>
      </c>
      <c r="G14" s="47" t="s">
        <v>69</v>
      </c>
    </row>
    <row r="15" spans="1:8" ht="25.5" customHeight="1" x14ac:dyDescent="0.2">
      <c r="A15" s="11" t="s">
        <v>71</v>
      </c>
      <c r="B15" s="12"/>
      <c r="C15" s="13" t="s">
        <v>72</v>
      </c>
      <c r="D15" s="13" t="s">
        <v>73</v>
      </c>
      <c r="E15" s="13" t="s">
        <v>74</v>
      </c>
      <c r="F15" s="13" t="s">
        <v>75</v>
      </c>
      <c r="G15" s="13" t="s">
        <v>76</v>
      </c>
    </row>
    <row r="16" spans="1:8" ht="18.95" customHeight="1" x14ac:dyDescent="0.2">
      <c r="A16" s="147" t="s">
        <v>78</v>
      </c>
      <c r="B16" s="10" t="s">
        <v>79</v>
      </c>
      <c r="C16" s="14"/>
      <c r="D16" s="110">
        <f>Mar!D16+Apr!C16</f>
        <v>0</v>
      </c>
      <c r="E16" s="15">
        <f>Mar!E16</f>
        <v>0</v>
      </c>
      <c r="F16" s="110">
        <f>+E16-D16</f>
        <v>0</v>
      </c>
      <c r="G16" s="116">
        <f>IF(E16=0,0,D16/E16)</f>
        <v>0</v>
      </c>
    </row>
    <row r="17" spans="1:7" ht="18.95" customHeight="1" x14ac:dyDescent="0.2">
      <c r="A17" s="147"/>
      <c r="B17" s="10" t="s">
        <v>81</v>
      </c>
      <c r="C17" s="14"/>
      <c r="D17" s="110">
        <f>Mar!D17+Apr!C17</f>
        <v>0</v>
      </c>
      <c r="E17" s="15">
        <f>Mar!E17</f>
        <v>0</v>
      </c>
      <c r="F17" s="110">
        <f t="shared" ref="F17:F29" si="0">+E17-D17</f>
        <v>0</v>
      </c>
      <c r="G17" s="116">
        <f t="shared" ref="G17:G31" si="1">IF(E17=0,0,D17/E17)</f>
        <v>0</v>
      </c>
    </row>
    <row r="18" spans="1:7" ht="18.95" customHeight="1" x14ac:dyDescent="0.2">
      <c r="A18" s="146" t="s">
        <v>83</v>
      </c>
      <c r="B18" s="43" t="s">
        <v>79</v>
      </c>
      <c r="C18" s="44"/>
      <c r="D18" s="110">
        <f>Mar!D18+Apr!C18</f>
        <v>0</v>
      </c>
      <c r="E18" s="44">
        <f>Mar!E18</f>
        <v>0</v>
      </c>
      <c r="F18" s="110">
        <f t="shared" si="0"/>
        <v>0</v>
      </c>
      <c r="G18" s="116">
        <f t="shared" si="1"/>
        <v>0</v>
      </c>
    </row>
    <row r="19" spans="1:7" ht="18.95" customHeight="1" x14ac:dyDescent="0.2">
      <c r="A19" s="155"/>
      <c r="B19" s="43" t="s">
        <v>81</v>
      </c>
      <c r="C19" s="44"/>
      <c r="D19" s="110">
        <f>Mar!D19+Apr!C19</f>
        <v>0</v>
      </c>
      <c r="E19" s="45">
        <f>Mar!E19</f>
        <v>0</v>
      </c>
      <c r="F19" s="110">
        <f t="shared" si="0"/>
        <v>0</v>
      </c>
      <c r="G19" s="116">
        <f t="shared" si="1"/>
        <v>0</v>
      </c>
    </row>
    <row r="20" spans="1:7" ht="18.95" customHeight="1" x14ac:dyDescent="0.2">
      <c r="A20" s="41" t="s">
        <v>85</v>
      </c>
      <c r="B20" s="40" t="s">
        <v>79</v>
      </c>
      <c r="C20" s="14"/>
      <c r="D20" s="110">
        <f>Mar!D20+Apr!C20</f>
        <v>0</v>
      </c>
      <c r="E20" s="15">
        <f>Mar!E20</f>
        <v>0</v>
      </c>
      <c r="F20" s="110">
        <f t="shared" si="0"/>
        <v>0</v>
      </c>
      <c r="G20" s="116">
        <f t="shared" si="1"/>
        <v>0</v>
      </c>
    </row>
    <row r="21" spans="1:7" ht="18.95" customHeight="1" x14ac:dyDescent="0.2">
      <c r="A21" s="42" t="s">
        <v>87</v>
      </c>
      <c r="B21" s="40" t="s">
        <v>81</v>
      </c>
      <c r="C21" s="14"/>
      <c r="D21" s="110">
        <f>Mar!D21+Apr!C21</f>
        <v>0</v>
      </c>
      <c r="E21" s="15">
        <f>Mar!E21</f>
        <v>0</v>
      </c>
      <c r="F21" s="110">
        <f t="shared" si="0"/>
        <v>0</v>
      </c>
      <c r="G21" s="116">
        <f t="shared" si="1"/>
        <v>0</v>
      </c>
    </row>
    <row r="22" spans="1:7" ht="18.95" customHeight="1" x14ac:dyDescent="0.2">
      <c r="A22" s="156" t="s">
        <v>89</v>
      </c>
      <c r="B22" s="43" t="s">
        <v>79</v>
      </c>
      <c r="C22" s="44"/>
      <c r="D22" s="110">
        <f>Mar!D22+Apr!C22</f>
        <v>0</v>
      </c>
      <c r="E22" s="45">
        <f>Mar!E22</f>
        <v>0</v>
      </c>
      <c r="F22" s="110">
        <f t="shared" si="0"/>
        <v>0</v>
      </c>
      <c r="G22" s="116">
        <f t="shared" si="1"/>
        <v>0</v>
      </c>
    </row>
    <row r="23" spans="1:7" ht="18.95" customHeight="1" x14ac:dyDescent="0.2">
      <c r="A23" s="146"/>
      <c r="B23" s="43" t="s">
        <v>81</v>
      </c>
      <c r="C23" s="44"/>
      <c r="D23" s="110">
        <f>Mar!D23+Apr!C23</f>
        <v>0</v>
      </c>
      <c r="E23" s="45">
        <f>Mar!E23</f>
        <v>0</v>
      </c>
      <c r="F23" s="110">
        <f t="shared" si="0"/>
        <v>0</v>
      </c>
      <c r="G23" s="116">
        <f t="shared" si="1"/>
        <v>0</v>
      </c>
    </row>
    <row r="24" spans="1:7" ht="18.95" customHeight="1" x14ac:dyDescent="0.2">
      <c r="A24" s="147" t="s">
        <v>92</v>
      </c>
      <c r="B24" s="10" t="s">
        <v>79</v>
      </c>
      <c r="C24" s="14"/>
      <c r="D24" s="110">
        <f>Mar!D24+Apr!C24</f>
        <v>0</v>
      </c>
      <c r="E24" s="15">
        <f>Mar!E24</f>
        <v>0</v>
      </c>
      <c r="F24" s="110">
        <f t="shared" si="0"/>
        <v>0</v>
      </c>
      <c r="G24" s="116">
        <f t="shared" si="1"/>
        <v>0</v>
      </c>
    </row>
    <row r="25" spans="1:7" ht="18.95" customHeight="1" x14ac:dyDescent="0.2">
      <c r="A25" s="147"/>
      <c r="B25" s="10" t="s">
        <v>81</v>
      </c>
      <c r="C25" s="14"/>
      <c r="D25" s="110">
        <f>Mar!D25+Apr!C25</f>
        <v>0</v>
      </c>
      <c r="E25" s="15">
        <f>Mar!E25</f>
        <v>0</v>
      </c>
      <c r="F25" s="110">
        <f t="shared" si="0"/>
        <v>0</v>
      </c>
      <c r="G25" s="116">
        <f t="shared" si="1"/>
        <v>0</v>
      </c>
    </row>
    <row r="26" spans="1:7" ht="18.95" customHeight="1" x14ac:dyDescent="0.2">
      <c r="A26" s="146" t="s">
        <v>95</v>
      </c>
      <c r="B26" s="43" t="s">
        <v>79</v>
      </c>
      <c r="C26" s="44"/>
      <c r="D26" s="110">
        <f>Mar!D26+Apr!C26</f>
        <v>0</v>
      </c>
      <c r="E26" s="45">
        <f>Mar!E26</f>
        <v>0</v>
      </c>
      <c r="F26" s="110">
        <f t="shared" si="0"/>
        <v>0</v>
      </c>
      <c r="G26" s="116">
        <f t="shared" si="1"/>
        <v>0</v>
      </c>
    </row>
    <row r="27" spans="1:7" ht="18.95" customHeight="1" x14ac:dyDescent="0.2">
      <c r="A27" s="146"/>
      <c r="B27" s="43" t="s">
        <v>81</v>
      </c>
      <c r="C27" s="46"/>
      <c r="D27" s="110">
        <f>Mar!D27+Apr!C27</f>
        <v>0</v>
      </c>
      <c r="E27" s="45">
        <f>Mar!E27</f>
        <v>0</v>
      </c>
      <c r="F27" s="110">
        <f t="shared" si="0"/>
        <v>0</v>
      </c>
      <c r="G27" s="116">
        <f t="shared" si="1"/>
        <v>0</v>
      </c>
    </row>
    <row r="28" spans="1:7" ht="18.95" customHeight="1" x14ac:dyDescent="0.2">
      <c r="A28" s="147" t="s">
        <v>98</v>
      </c>
      <c r="B28" s="10" t="s">
        <v>79</v>
      </c>
      <c r="C28" s="14"/>
      <c r="D28" s="110">
        <f>Mar!D28+Apr!C28</f>
        <v>0</v>
      </c>
      <c r="E28" s="15">
        <f>Mar!E28</f>
        <v>0</v>
      </c>
      <c r="F28" s="110">
        <f t="shared" si="0"/>
        <v>0</v>
      </c>
      <c r="G28" s="116">
        <f t="shared" si="1"/>
        <v>0</v>
      </c>
    </row>
    <row r="29" spans="1:7" ht="18.95" customHeight="1" thickBot="1" x14ac:dyDescent="0.25">
      <c r="A29" s="148"/>
      <c r="B29" s="33" t="s">
        <v>81</v>
      </c>
      <c r="C29" s="16"/>
      <c r="D29" s="111">
        <f>Mar!D29+Apr!C29</f>
        <v>0</v>
      </c>
      <c r="E29" s="15">
        <f>Mar!E29</f>
        <v>0</v>
      </c>
      <c r="F29" s="111">
        <f t="shared" si="0"/>
        <v>0</v>
      </c>
      <c r="G29" s="117">
        <f t="shared" si="1"/>
        <v>0</v>
      </c>
    </row>
    <row r="30" spans="1:7" ht="18.95" customHeight="1" x14ac:dyDescent="0.2">
      <c r="A30" s="149" t="s">
        <v>100</v>
      </c>
      <c r="B30" s="34" t="s">
        <v>79</v>
      </c>
      <c r="C30" s="112">
        <f t="shared" ref="C30:F31" si="2">C16+C18+C20+C22+C24+C26+C28</f>
        <v>0</v>
      </c>
      <c r="D30" s="112">
        <f>Mar!D30+Apr!C30</f>
        <v>0</v>
      </c>
      <c r="E30" s="112">
        <f t="shared" si="2"/>
        <v>0</v>
      </c>
      <c r="F30" s="112">
        <f t="shared" si="2"/>
        <v>0</v>
      </c>
      <c r="G30" s="114">
        <f t="shared" si="1"/>
        <v>0</v>
      </c>
    </row>
    <row r="31" spans="1:7" ht="18.95" customHeight="1" thickBot="1" x14ac:dyDescent="0.25">
      <c r="A31" s="150"/>
      <c r="B31" s="35" t="s">
        <v>81</v>
      </c>
      <c r="C31" s="113">
        <f t="shared" si="2"/>
        <v>0</v>
      </c>
      <c r="D31" s="113">
        <f>Mar!D31+Apr!C31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Mar!D34+Apr!C34</f>
        <v>0</v>
      </c>
      <c r="E34" s="15">
        <f>Mar!E34</f>
        <v>0</v>
      </c>
      <c r="F34" s="118">
        <f>+E34-D34</f>
        <v>0</v>
      </c>
      <c r="G34" s="116">
        <f t="shared" ref="G34:G42" si="3">IF(E34=0,0,D34/E34)</f>
        <v>0</v>
      </c>
    </row>
    <row r="35" spans="1:10" ht="18.95" customHeight="1" x14ac:dyDescent="0.2">
      <c r="A35" s="20" t="s">
        <v>106</v>
      </c>
      <c r="B35" s="7"/>
      <c r="C35" s="21"/>
      <c r="D35" s="118">
        <f>Mar!D35+Apr!C35</f>
        <v>0</v>
      </c>
      <c r="E35" s="21">
        <f>Mar!E35</f>
        <v>0</v>
      </c>
      <c r="F35" s="118">
        <f>+E35-D35</f>
        <v>0</v>
      </c>
      <c r="G35" s="116">
        <f>IF(E35=0,0,D35/E35)</f>
        <v>0</v>
      </c>
    </row>
    <row r="36" spans="1:10" ht="18.95" customHeight="1" x14ac:dyDescent="0.2">
      <c r="A36" s="20" t="s">
        <v>107</v>
      </c>
      <c r="B36" s="7"/>
      <c r="C36" s="15"/>
      <c r="D36" s="119">
        <f>Mar!D36+Apr!C36</f>
        <v>0</v>
      </c>
      <c r="E36" s="21">
        <f>Mar!E36</f>
        <v>0</v>
      </c>
      <c r="F36" s="119">
        <f>+E36-D36</f>
        <v>0</v>
      </c>
      <c r="G36" s="117">
        <f>IF(E36=0,0,D36/E36)</f>
        <v>0</v>
      </c>
    </row>
    <row r="37" spans="1:10" ht="18.95" customHeight="1" x14ac:dyDescent="0.2">
      <c r="A37" s="20" t="s">
        <v>108</v>
      </c>
      <c r="B37" s="7"/>
      <c r="C37" s="21"/>
      <c r="D37" s="118">
        <f>Mar!D37+Apr!C37</f>
        <v>0</v>
      </c>
      <c r="E37" s="21">
        <f>Mar!E37</f>
        <v>0</v>
      </c>
      <c r="F37" s="118">
        <f t="shared" ref="F37:F42" si="4">+E37-D37</f>
        <v>0</v>
      </c>
      <c r="G37" s="116">
        <f t="shared" si="3"/>
        <v>0</v>
      </c>
    </row>
    <row r="38" spans="1:10" ht="18.95" customHeight="1" thickBot="1" x14ac:dyDescent="0.25">
      <c r="A38" s="20" t="s">
        <v>109</v>
      </c>
      <c r="B38" s="7"/>
      <c r="C38" s="21"/>
      <c r="D38" s="118">
        <f>Mar!D38+Apr!C38</f>
        <v>0</v>
      </c>
      <c r="E38" s="21">
        <f>Mar!E38</f>
        <v>0</v>
      </c>
      <c r="F38" s="118">
        <f t="shared" si="4"/>
        <v>0</v>
      </c>
      <c r="G38" s="116">
        <f t="shared" si="3"/>
        <v>0</v>
      </c>
    </row>
    <row r="39" spans="1:10" ht="18.95" customHeight="1" thickBot="1" x14ac:dyDescent="0.25">
      <c r="A39" s="20" t="s">
        <v>110</v>
      </c>
      <c r="B39" s="7"/>
      <c r="C39" s="120">
        <f t="shared" ref="C39" si="5">SUM(C30:C31)-SUM(C34:C38)</f>
        <v>0</v>
      </c>
      <c r="D39" s="120">
        <f>Mar!D39+Apr!C39</f>
        <v>0</v>
      </c>
      <c r="E39" s="120">
        <f>SUM(E30:E31)-SUM(E34:E38)</f>
        <v>0</v>
      </c>
      <c r="F39" s="122">
        <f>SUM(F30:F31)-SUM(F34:F38)</f>
        <v>0</v>
      </c>
      <c r="G39" s="123">
        <f t="shared" si="3"/>
        <v>0</v>
      </c>
    </row>
    <row r="40" spans="1:10" ht="18.95" customHeight="1" thickBot="1" x14ac:dyDescent="0.25">
      <c r="A40" s="22" t="s">
        <v>111</v>
      </c>
      <c r="C40" s="21"/>
      <c r="D40" s="121">
        <f>Mar!D40+Apr!C40</f>
        <v>0</v>
      </c>
      <c r="E40" s="21">
        <f>Mar!E40</f>
        <v>0</v>
      </c>
      <c r="F40" s="122">
        <f t="shared" ref="F40" si="6">+E40-D40</f>
        <v>0</v>
      </c>
      <c r="G40" s="124">
        <f t="shared" si="3"/>
        <v>0</v>
      </c>
    </row>
    <row r="41" spans="1:10" ht="18.95" customHeight="1" thickBot="1" x14ac:dyDescent="0.25">
      <c r="A41" s="22" t="s">
        <v>112</v>
      </c>
      <c r="C41" s="121">
        <f>IF(C39-C40+Mar!D41&gt;=Apr!E41, Apr!E41-Mar!D41,IF(Apr!E41-Apr!C39-Mar!D41&lt;Apr!E41,Apr!C39-Apr!C40))</f>
        <v>0</v>
      </c>
      <c r="D41" s="121">
        <f>Mar!D41+Apr!C41</f>
        <v>0</v>
      </c>
      <c r="E41" s="21">
        <f>Mar!E41</f>
        <v>0</v>
      </c>
      <c r="F41" s="122">
        <f t="shared" si="4"/>
        <v>0</v>
      </c>
      <c r="G41" s="124">
        <f t="shared" si="3"/>
        <v>0</v>
      </c>
      <c r="I41" s="160"/>
      <c r="J41" s="160"/>
    </row>
    <row r="42" spans="1:10" ht="18.95" customHeight="1" thickBot="1" x14ac:dyDescent="0.25">
      <c r="A42" s="23" t="s">
        <v>113</v>
      </c>
      <c r="B42" s="7"/>
      <c r="C42" s="110">
        <f>+C39-C40-C41</f>
        <v>0</v>
      </c>
      <c r="D42" s="110">
        <f>Mar!D42+Apr!C42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Mar!D45+Apr!C45</f>
        <v>0</v>
      </c>
      <c r="E45" s="15">
        <f>Mar!E45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Mar!D48+Apr!C48</f>
        <v>0</v>
      </c>
      <c r="E48" s="26">
        <f>Mar!E48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6u3ojNEFe1YQCrmC2x85xgUE+DKV9FdZZlo6Ggo/mK1BJkkf2a+mgKCmW0AHGTSfs/bZVCvQuLwxFXI+gZCeuQ==" saltValue="b2msbjlj8xrd5auDjckEXQ=="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11" priority="2" operator="equal">
      <formula>"NO***"</formula>
    </cfRule>
  </conditionalFormatting>
  <conditionalFormatting sqref="F39:F43">
    <cfRule type="cellIs" dxfId="10" priority="4" operator="lessThan">
      <formula>0</formula>
    </cfRule>
  </conditionalFormatting>
  <conditionalFormatting sqref="G48">
    <cfRule type="cellIs" dxfId="9" priority="1" operator="lessThan">
      <formula>0</formula>
    </cfRule>
  </conditionalFormatting>
  <conditionalFormatting sqref="G50">
    <cfRule type="cellIs" dxfId="8" priority="3" operator="equal">
      <formula>"NO****"</formula>
    </cfRule>
  </conditionalFormatting>
  <dataValidations count="1">
    <dataValidation allowBlank="1" showErrorMessage="1" sqref="F9:G9 B12:C12" xr:uid="{00000000-0002-0000-0A00-000001000000}"/>
  </dataValidations>
  <printOptions horizontalCentered="1" verticalCentered="1"/>
  <pageMargins left="0.25" right="0.25" top="0.5" bottom="0.5" header="0.3" footer="0.3"/>
  <pageSetup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tint="0.79998168889431442"/>
    <pageSetUpPr fitToPage="1"/>
  </sheetPr>
  <dimension ref="A1:J66"/>
  <sheetViews>
    <sheetView showGridLines="0" zoomScaleNormal="100" zoomScaleSheetLayoutView="100" workbookViewId="0">
      <selection activeCell="P44" sqref="P44"/>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x14ac:dyDescent="0.25">
      <c r="A1" s="132" t="s">
        <v>42</v>
      </c>
      <c r="B1" s="132"/>
      <c r="C1" s="132"/>
      <c r="D1" s="132"/>
      <c r="E1" s="132"/>
      <c r="F1" s="132"/>
      <c r="G1" s="132"/>
      <c r="H1" s="60"/>
      <c r="I1" s="60"/>
    </row>
    <row r="2" spans="1:9" s="1" customFormat="1" ht="15" x14ac:dyDescent="0.2">
      <c r="A2" s="133" t="s">
        <v>43</v>
      </c>
      <c r="B2" s="133"/>
      <c r="C2" s="133"/>
      <c r="D2" s="133"/>
      <c r="E2" s="133"/>
      <c r="F2" s="133"/>
      <c r="G2" s="133"/>
      <c r="H2" s="2"/>
      <c r="I2" s="2"/>
    </row>
    <row r="3" spans="1:9" x14ac:dyDescent="0.2">
      <c r="A3" s="5"/>
      <c r="B3" s="5"/>
      <c r="C3" s="5"/>
      <c r="D3" s="5"/>
      <c r="E3" s="5"/>
      <c r="F3" s="5"/>
      <c r="G3" s="5"/>
      <c r="H3" s="5"/>
      <c r="I3" s="5"/>
    </row>
    <row r="4" spans="1:9" ht="15.75" x14ac:dyDescent="0.25">
      <c r="A4" s="134" t="str">
        <f>Jul!A4</f>
        <v>Report is due to AAA4 by the 15th calendar day of each month</v>
      </c>
      <c r="B4" s="134"/>
      <c r="C4" s="134"/>
      <c r="D4" s="134"/>
      <c r="E4" s="134"/>
      <c r="F4" s="134"/>
      <c r="G4" s="134"/>
      <c r="H4" s="6"/>
      <c r="I4" s="6"/>
    </row>
    <row r="5" spans="1:9" x14ac:dyDescent="0.2">
      <c r="A5" s="135" t="str">
        <f>Jul!A5</f>
        <v>Monthly Financial Report/Request for Funds - Title III-B, C, D, &amp; E</v>
      </c>
      <c r="B5" s="135"/>
      <c r="C5" s="135"/>
      <c r="D5" s="135"/>
      <c r="E5" s="135"/>
      <c r="F5" s="135"/>
      <c r="G5" s="135"/>
      <c r="H5" s="6"/>
      <c r="I5" s="6"/>
    </row>
    <row r="6" spans="1:9" x14ac:dyDescent="0.2">
      <c r="A6" s="108"/>
      <c r="B6" s="108"/>
      <c r="C6" s="108"/>
      <c r="D6" s="109" t="str">
        <f>Jul!D6</f>
        <v>Fiscal Year 2023-2024</v>
      </c>
      <c r="E6" s="108"/>
      <c r="F6" s="108"/>
      <c r="G6" s="108"/>
      <c r="H6" s="6"/>
      <c r="I6" s="6"/>
    </row>
    <row r="8" spans="1:9" x14ac:dyDescent="0.2">
      <c r="A8" s="12" t="s">
        <v>51</v>
      </c>
      <c r="E8" s="39" t="s">
        <v>52</v>
      </c>
      <c r="F8" s="158">
        <f>Jul!F8:G8</f>
        <v>0</v>
      </c>
      <c r="G8" s="158"/>
    </row>
    <row r="9" spans="1:9" ht="16.5" customHeight="1" x14ac:dyDescent="0.2">
      <c r="A9" s="157">
        <f>Jul!A9:C9</f>
        <v>0</v>
      </c>
      <c r="B9" s="157"/>
      <c r="C9" s="157"/>
      <c r="E9" s="39" t="s">
        <v>54</v>
      </c>
      <c r="F9" s="158">
        <f>Jul!F9:G9</f>
        <v>0</v>
      </c>
      <c r="G9" s="158"/>
    </row>
    <row r="10" spans="1:9" ht="16.5" customHeight="1" x14ac:dyDescent="0.2">
      <c r="A10" s="159">
        <f>Jul!A10:C10</f>
        <v>0</v>
      </c>
      <c r="B10" s="159"/>
      <c r="C10" s="159"/>
      <c r="E10" s="39" t="s">
        <v>56</v>
      </c>
      <c r="F10" s="137">
        <f>Apr!F10+30</f>
        <v>45439</v>
      </c>
      <c r="G10" s="137"/>
    </row>
    <row r="11" spans="1:9" ht="16.5" customHeight="1" x14ac:dyDescent="0.2">
      <c r="A11" s="159">
        <f>Jul!A11:C11</f>
        <v>0</v>
      </c>
      <c r="B11" s="159"/>
      <c r="C11" s="159"/>
      <c r="E11" s="39" t="s">
        <v>58</v>
      </c>
      <c r="F11" s="131">
        <f>Apr!F11</f>
        <v>0</v>
      </c>
      <c r="G11" s="131"/>
    </row>
    <row r="12" spans="1:9" ht="16.5" customHeight="1" x14ac:dyDescent="0.2">
      <c r="A12" s="92" t="s">
        <v>60</v>
      </c>
      <c r="B12" s="158">
        <f>Jul!B12:C12</f>
        <v>0</v>
      </c>
      <c r="C12" s="158"/>
      <c r="E12" s="39" t="s">
        <v>61</v>
      </c>
      <c r="F12" s="131">
        <f>Apr!F12</f>
        <v>0</v>
      </c>
      <c r="G12" s="131"/>
    </row>
    <row r="13" spans="1:9" ht="25.5" customHeight="1" x14ac:dyDescent="0.2">
      <c r="A13" s="145" t="s">
        <v>63</v>
      </c>
      <c r="B13" s="145"/>
      <c r="C13" s="145"/>
      <c r="D13" s="145"/>
      <c r="E13" s="145"/>
      <c r="F13" s="145"/>
      <c r="G13" s="145"/>
    </row>
    <row r="14" spans="1:9" x14ac:dyDescent="0.2">
      <c r="A14" s="8"/>
      <c r="B14" s="9"/>
      <c r="C14" s="47" t="s">
        <v>65</v>
      </c>
      <c r="D14" s="47" t="s">
        <v>66</v>
      </c>
      <c r="E14" s="47" t="s">
        <v>67</v>
      </c>
      <c r="F14" s="47" t="s">
        <v>68</v>
      </c>
      <c r="G14" s="47" t="s">
        <v>69</v>
      </c>
    </row>
    <row r="15" spans="1:9" ht="25.5" customHeight="1" x14ac:dyDescent="0.2">
      <c r="A15" s="11" t="s">
        <v>71</v>
      </c>
      <c r="B15" s="12"/>
      <c r="C15" s="13" t="s">
        <v>72</v>
      </c>
      <c r="D15" s="13" t="s">
        <v>73</v>
      </c>
      <c r="E15" s="13" t="s">
        <v>74</v>
      </c>
      <c r="F15" s="13" t="s">
        <v>75</v>
      </c>
      <c r="G15" s="13" t="s">
        <v>76</v>
      </c>
    </row>
    <row r="16" spans="1:9" ht="18.95" customHeight="1" x14ac:dyDescent="0.2">
      <c r="A16" s="147" t="s">
        <v>78</v>
      </c>
      <c r="B16" s="10" t="s">
        <v>79</v>
      </c>
      <c r="C16" s="14"/>
      <c r="D16" s="110">
        <f>Apr!D16+May!C16</f>
        <v>0</v>
      </c>
      <c r="E16" s="15">
        <f>Apr!E16</f>
        <v>0</v>
      </c>
      <c r="F16" s="110">
        <f>+E16-D16</f>
        <v>0</v>
      </c>
      <c r="G16" s="116">
        <f>IF(E16=0,0,D16/E16)</f>
        <v>0</v>
      </c>
    </row>
    <row r="17" spans="1:7" ht="18.95" customHeight="1" x14ac:dyDescent="0.2">
      <c r="A17" s="147"/>
      <c r="B17" s="10" t="s">
        <v>81</v>
      </c>
      <c r="C17" s="14"/>
      <c r="D17" s="110">
        <f>Apr!D17+May!C17</f>
        <v>0</v>
      </c>
      <c r="E17" s="15">
        <f>Apr!E17</f>
        <v>0</v>
      </c>
      <c r="F17" s="110">
        <f t="shared" ref="F17:F29" si="0">+E17-D17</f>
        <v>0</v>
      </c>
      <c r="G17" s="116">
        <f t="shared" ref="G17:G31" si="1">IF(E17=0,0,D17/E17)</f>
        <v>0</v>
      </c>
    </row>
    <row r="18" spans="1:7" ht="18.95" customHeight="1" x14ac:dyDescent="0.2">
      <c r="A18" s="146" t="s">
        <v>83</v>
      </c>
      <c r="B18" s="43" t="s">
        <v>79</v>
      </c>
      <c r="C18" s="44"/>
      <c r="D18" s="110">
        <f>Apr!D18+May!C18</f>
        <v>0</v>
      </c>
      <c r="E18" s="44">
        <f>Apr!E18</f>
        <v>0</v>
      </c>
      <c r="F18" s="110">
        <f t="shared" si="0"/>
        <v>0</v>
      </c>
      <c r="G18" s="116">
        <f t="shared" si="1"/>
        <v>0</v>
      </c>
    </row>
    <row r="19" spans="1:7" ht="18.95" customHeight="1" x14ac:dyDescent="0.2">
      <c r="A19" s="155"/>
      <c r="B19" s="43" t="s">
        <v>81</v>
      </c>
      <c r="C19" s="44"/>
      <c r="D19" s="110">
        <f>Apr!D19+May!C19</f>
        <v>0</v>
      </c>
      <c r="E19" s="45">
        <f>Apr!E19</f>
        <v>0</v>
      </c>
      <c r="F19" s="110">
        <f t="shared" si="0"/>
        <v>0</v>
      </c>
      <c r="G19" s="116">
        <f t="shared" si="1"/>
        <v>0</v>
      </c>
    </row>
    <row r="20" spans="1:7" ht="18.95" customHeight="1" x14ac:dyDescent="0.2">
      <c r="A20" s="41" t="s">
        <v>85</v>
      </c>
      <c r="B20" s="40" t="s">
        <v>79</v>
      </c>
      <c r="C20" s="14"/>
      <c r="D20" s="110">
        <f>Apr!D20+May!C20</f>
        <v>0</v>
      </c>
      <c r="E20" s="15">
        <f>Apr!E20</f>
        <v>0</v>
      </c>
      <c r="F20" s="110">
        <f t="shared" si="0"/>
        <v>0</v>
      </c>
      <c r="G20" s="116">
        <f t="shared" si="1"/>
        <v>0</v>
      </c>
    </row>
    <row r="21" spans="1:7" ht="18.95" customHeight="1" x14ac:dyDescent="0.2">
      <c r="A21" s="42" t="s">
        <v>87</v>
      </c>
      <c r="B21" s="40" t="s">
        <v>81</v>
      </c>
      <c r="C21" s="14"/>
      <c r="D21" s="110">
        <f>Apr!D21+May!C21</f>
        <v>0</v>
      </c>
      <c r="E21" s="15">
        <f>Apr!E21</f>
        <v>0</v>
      </c>
      <c r="F21" s="110">
        <f t="shared" si="0"/>
        <v>0</v>
      </c>
      <c r="G21" s="116">
        <f t="shared" si="1"/>
        <v>0</v>
      </c>
    </row>
    <row r="22" spans="1:7" ht="18.95" customHeight="1" x14ac:dyDescent="0.2">
      <c r="A22" s="156" t="s">
        <v>89</v>
      </c>
      <c r="B22" s="43" t="s">
        <v>79</v>
      </c>
      <c r="C22" s="44"/>
      <c r="D22" s="110">
        <f>Apr!D22+May!C22</f>
        <v>0</v>
      </c>
      <c r="E22" s="45">
        <f>Apr!E22</f>
        <v>0</v>
      </c>
      <c r="F22" s="110">
        <f t="shared" si="0"/>
        <v>0</v>
      </c>
      <c r="G22" s="116">
        <f t="shared" si="1"/>
        <v>0</v>
      </c>
    </row>
    <row r="23" spans="1:7" ht="18.95" customHeight="1" x14ac:dyDescent="0.2">
      <c r="A23" s="146"/>
      <c r="B23" s="43" t="s">
        <v>81</v>
      </c>
      <c r="C23" s="44"/>
      <c r="D23" s="110">
        <f>Apr!D23+May!C23</f>
        <v>0</v>
      </c>
      <c r="E23" s="45">
        <f>Apr!E23</f>
        <v>0</v>
      </c>
      <c r="F23" s="110">
        <f t="shared" si="0"/>
        <v>0</v>
      </c>
      <c r="G23" s="116">
        <f t="shared" si="1"/>
        <v>0</v>
      </c>
    </row>
    <row r="24" spans="1:7" ht="18.95" customHeight="1" x14ac:dyDescent="0.2">
      <c r="A24" s="147" t="s">
        <v>92</v>
      </c>
      <c r="B24" s="10" t="s">
        <v>79</v>
      </c>
      <c r="C24" s="14"/>
      <c r="D24" s="110">
        <f>Apr!D24+May!C24</f>
        <v>0</v>
      </c>
      <c r="E24" s="15">
        <f>Apr!E24</f>
        <v>0</v>
      </c>
      <c r="F24" s="110">
        <f t="shared" si="0"/>
        <v>0</v>
      </c>
      <c r="G24" s="116">
        <f t="shared" si="1"/>
        <v>0</v>
      </c>
    </row>
    <row r="25" spans="1:7" ht="18.95" customHeight="1" x14ac:dyDescent="0.2">
      <c r="A25" s="147"/>
      <c r="B25" s="10" t="s">
        <v>81</v>
      </c>
      <c r="C25" s="14"/>
      <c r="D25" s="110">
        <f>Apr!D25+May!C25</f>
        <v>0</v>
      </c>
      <c r="E25" s="15">
        <f>Apr!E25</f>
        <v>0</v>
      </c>
      <c r="F25" s="110">
        <f t="shared" si="0"/>
        <v>0</v>
      </c>
      <c r="G25" s="116">
        <f t="shared" si="1"/>
        <v>0</v>
      </c>
    </row>
    <row r="26" spans="1:7" ht="18.95" customHeight="1" x14ac:dyDescent="0.2">
      <c r="A26" s="146" t="s">
        <v>95</v>
      </c>
      <c r="B26" s="43" t="s">
        <v>79</v>
      </c>
      <c r="C26" s="44"/>
      <c r="D26" s="110">
        <f>Apr!D26+May!C26</f>
        <v>0</v>
      </c>
      <c r="E26" s="45">
        <f>Apr!E26</f>
        <v>0</v>
      </c>
      <c r="F26" s="110">
        <f t="shared" si="0"/>
        <v>0</v>
      </c>
      <c r="G26" s="116">
        <f t="shared" si="1"/>
        <v>0</v>
      </c>
    </row>
    <row r="27" spans="1:7" ht="18.95" customHeight="1" x14ac:dyDescent="0.2">
      <c r="A27" s="146"/>
      <c r="B27" s="43" t="s">
        <v>81</v>
      </c>
      <c r="C27" s="46"/>
      <c r="D27" s="110">
        <f>Apr!D27+May!C27</f>
        <v>0</v>
      </c>
      <c r="E27" s="45">
        <f>Apr!E27</f>
        <v>0</v>
      </c>
      <c r="F27" s="110">
        <f t="shared" si="0"/>
        <v>0</v>
      </c>
      <c r="G27" s="116">
        <f t="shared" si="1"/>
        <v>0</v>
      </c>
    </row>
    <row r="28" spans="1:7" ht="18.95" customHeight="1" x14ac:dyDescent="0.2">
      <c r="A28" s="147" t="s">
        <v>98</v>
      </c>
      <c r="B28" s="10" t="s">
        <v>79</v>
      </c>
      <c r="C28" s="14"/>
      <c r="D28" s="110">
        <f>Apr!D28+May!C28</f>
        <v>0</v>
      </c>
      <c r="E28" s="15">
        <f>Apr!E28</f>
        <v>0</v>
      </c>
      <c r="F28" s="110">
        <f t="shared" si="0"/>
        <v>0</v>
      </c>
      <c r="G28" s="116">
        <f t="shared" si="1"/>
        <v>0</v>
      </c>
    </row>
    <row r="29" spans="1:7" ht="18.95" customHeight="1" thickBot="1" x14ac:dyDescent="0.25">
      <c r="A29" s="148"/>
      <c r="B29" s="33" t="s">
        <v>81</v>
      </c>
      <c r="C29" s="16"/>
      <c r="D29" s="111">
        <f>Apr!D29+May!C29</f>
        <v>0</v>
      </c>
      <c r="E29" s="15">
        <f>Apr!E29</f>
        <v>0</v>
      </c>
      <c r="F29" s="111">
        <f t="shared" si="0"/>
        <v>0</v>
      </c>
      <c r="G29" s="117">
        <f t="shared" si="1"/>
        <v>0</v>
      </c>
    </row>
    <row r="30" spans="1:7" ht="18.95" customHeight="1" x14ac:dyDescent="0.2">
      <c r="A30" s="149" t="s">
        <v>100</v>
      </c>
      <c r="B30" s="34" t="s">
        <v>79</v>
      </c>
      <c r="C30" s="112">
        <f t="shared" ref="C30:F31" si="2">C16+C18+C20+C22+C24+C26+C28</f>
        <v>0</v>
      </c>
      <c r="D30" s="112">
        <f>Apr!D30+May!C30</f>
        <v>0</v>
      </c>
      <c r="E30" s="112">
        <f t="shared" si="2"/>
        <v>0</v>
      </c>
      <c r="F30" s="112">
        <f t="shared" si="2"/>
        <v>0</v>
      </c>
      <c r="G30" s="114">
        <f t="shared" si="1"/>
        <v>0</v>
      </c>
    </row>
    <row r="31" spans="1:7" ht="18.95" customHeight="1" thickBot="1" x14ac:dyDescent="0.25">
      <c r="A31" s="150"/>
      <c r="B31" s="35" t="s">
        <v>81</v>
      </c>
      <c r="C31" s="113">
        <f t="shared" si="2"/>
        <v>0</v>
      </c>
      <c r="D31" s="113">
        <f>Apr!D31+May!C31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Apr!D34+May!C34</f>
        <v>0</v>
      </c>
      <c r="E34" s="15">
        <f>Apr!E34</f>
        <v>0</v>
      </c>
      <c r="F34" s="118">
        <f>+E34-D34</f>
        <v>0</v>
      </c>
      <c r="G34" s="116">
        <f t="shared" ref="G34:G42" si="3">IF(E34=0,0,D34/E34)</f>
        <v>0</v>
      </c>
    </row>
    <row r="35" spans="1:10" ht="18.95" customHeight="1" x14ac:dyDescent="0.2">
      <c r="A35" s="20" t="s">
        <v>106</v>
      </c>
      <c r="B35" s="7"/>
      <c r="C35" s="21"/>
      <c r="D35" s="118">
        <f>Apr!D35+May!C35</f>
        <v>0</v>
      </c>
      <c r="E35" s="21">
        <f>Apr!E35</f>
        <v>0</v>
      </c>
      <c r="F35" s="118">
        <f>+E35-D35</f>
        <v>0</v>
      </c>
      <c r="G35" s="116">
        <f>IF(E35=0,0,D35/E35)</f>
        <v>0</v>
      </c>
    </row>
    <row r="36" spans="1:10" ht="18.95" customHeight="1" x14ac:dyDescent="0.2">
      <c r="A36" s="20" t="s">
        <v>107</v>
      </c>
      <c r="B36" s="7"/>
      <c r="C36" s="15"/>
      <c r="D36" s="119">
        <f>Apr!D36+May!C36</f>
        <v>0</v>
      </c>
      <c r="E36" s="15">
        <f>Apr!E36</f>
        <v>0</v>
      </c>
      <c r="F36" s="119">
        <f>+E36-D36</f>
        <v>0</v>
      </c>
      <c r="G36" s="117">
        <f>IF(E36=0,0,D36/E36)</f>
        <v>0</v>
      </c>
    </row>
    <row r="37" spans="1:10" ht="18.95" customHeight="1" x14ac:dyDescent="0.2">
      <c r="A37" s="20" t="s">
        <v>108</v>
      </c>
      <c r="B37" s="7"/>
      <c r="C37" s="21"/>
      <c r="D37" s="118">
        <f>Apr!D37+May!C37</f>
        <v>0</v>
      </c>
      <c r="E37" s="15">
        <f>Apr!E37</f>
        <v>0</v>
      </c>
      <c r="F37" s="118">
        <f t="shared" ref="F37:F42" si="4">+E37-D37</f>
        <v>0</v>
      </c>
      <c r="G37" s="116">
        <f t="shared" si="3"/>
        <v>0</v>
      </c>
    </row>
    <row r="38" spans="1:10" ht="18.95" customHeight="1" thickBot="1" x14ac:dyDescent="0.25">
      <c r="A38" s="20" t="s">
        <v>109</v>
      </c>
      <c r="B38" s="7"/>
      <c r="C38" s="21"/>
      <c r="D38" s="118">
        <f>Apr!D38+May!C38</f>
        <v>0</v>
      </c>
      <c r="E38" s="21">
        <f>Apr!E38</f>
        <v>0</v>
      </c>
      <c r="F38" s="118">
        <f t="shared" si="4"/>
        <v>0</v>
      </c>
      <c r="G38" s="116">
        <f t="shared" si="3"/>
        <v>0</v>
      </c>
    </row>
    <row r="39" spans="1:10" ht="18.95" customHeight="1" thickBot="1" x14ac:dyDescent="0.25">
      <c r="A39" s="20" t="s">
        <v>110</v>
      </c>
      <c r="B39" s="7"/>
      <c r="C39" s="120">
        <f t="shared" ref="C39" si="5">SUM(C30:C31)-SUM(C34:C38)</f>
        <v>0</v>
      </c>
      <c r="D39" s="120">
        <f>Apr!D39+May!C39</f>
        <v>0</v>
      </c>
      <c r="E39" s="120">
        <f>SUM(E30:E31)-SUM(E34:E38)</f>
        <v>0</v>
      </c>
      <c r="F39" s="122">
        <f>SUM(F30:F31)-SUM(F34:F38)</f>
        <v>0</v>
      </c>
      <c r="G39" s="123">
        <f t="shared" si="3"/>
        <v>0</v>
      </c>
    </row>
    <row r="40" spans="1:10" ht="18.95" customHeight="1" thickBot="1" x14ac:dyDescent="0.25">
      <c r="A40" s="22" t="s">
        <v>111</v>
      </c>
      <c r="C40" s="21"/>
      <c r="D40" s="121">
        <f>Apr!D40+May!C40</f>
        <v>0</v>
      </c>
      <c r="E40" s="21">
        <f>Apr!E40</f>
        <v>0</v>
      </c>
      <c r="F40" s="122">
        <f t="shared" ref="F40" si="6">+E40-D40</f>
        <v>0</v>
      </c>
      <c r="G40" s="124">
        <f t="shared" si="3"/>
        <v>0</v>
      </c>
    </row>
    <row r="41" spans="1:10" ht="18.95" customHeight="1" thickBot="1" x14ac:dyDescent="0.25">
      <c r="A41" s="22" t="s">
        <v>112</v>
      </c>
      <c r="C41" s="121">
        <f>IF(C39-C40+Apr!D41&gt;=May!E41, May!E41-Apr!D41,IF(May!E41-May!C39-Apr!D41&lt;May!E41,May!C39-May!C40))</f>
        <v>0</v>
      </c>
      <c r="D41" s="121">
        <f>Apr!D41+May!C41</f>
        <v>0</v>
      </c>
      <c r="E41" s="21">
        <f>Apr!E41</f>
        <v>0</v>
      </c>
      <c r="F41" s="122">
        <f t="shared" si="4"/>
        <v>0</v>
      </c>
      <c r="G41" s="124">
        <f t="shared" si="3"/>
        <v>0</v>
      </c>
      <c r="I41" s="160"/>
      <c r="J41" s="160"/>
    </row>
    <row r="42" spans="1:10" ht="18.95" customHeight="1" thickBot="1" x14ac:dyDescent="0.25">
      <c r="A42" s="23" t="s">
        <v>113</v>
      </c>
      <c r="B42" s="7"/>
      <c r="C42" s="110">
        <f>+C39-C40-C41</f>
        <v>0</v>
      </c>
      <c r="D42" s="110">
        <f>Apr!D42+May!C42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Apr!D45+May!C45</f>
        <v>0</v>
      </c>
      <c r="E45" s="15">
        <f>Apr!E45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Apr!D48+May!C48</f>
        <v>0</v>
      </c>
      <c r="E48" s="26">
        <f>Apr!E48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50"/>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X+Jk7VntclhdsUc901MsryZdh+DNwE+/te3XSw6D6V4Z7UHaX83xHbUSDyFzvJnyq7hAgP6PRV3WjtFrd5cisw==" saltValue="ZNA1VWzyYme+U4LNXz2jfQ=="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7" priority="2" operator="equal">
      <formula>"NO***"</formula>
    </cfRule>
  </conditionalFormatting>
  <conditionalFormatting sqref="F39:F43">
    <cfRule type="cellIs" dxfId="6" priority="4" operator="lessThan">
      <formula>0</formula>
    </cfRule>
  </conditionalFormatting>
  <conditionalFormatting sqref="G48">
    <cfRule type="cellIs" dxfId="5" priority="1" operator="lessThan">
      <formula>0</formula>
    </cfRule>
  </conditionalFormatting>
  <conditionalFormatting sqref="G50">
    <cfRule type="cellIs" dxfId="4" priority="3" operator="equal">
      <formula>"NO****"</formula>
    </cfRule>
  </conditionalFormatting>
  <dataValidations count="1">
    <dataValidation allowBlank="1" showErrorMessage="1" sqref="F9:G9 B12:C12" xr:uid="{00000000-0002-0000-0B00-000000000000}"/>
  </dataValidations>
  <printOptions horizontalCentered="1" verticalCentered="1"/>
  <pageMargins left="0.25" right="0.25" top="0.5" bottom="0.5" header="0.3" footer="0.3"/>
  <pageSetup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7" tint="0.79998168889431442"/>
    <pageSetUpPr fitToPage="1"/>
  </sheetPr>
  <dimension ref="A1:J67"/>
  <sheetViews>
    <sheetView showGridLines="0" zoomScaleNormal="100" zoomScaleSheetLayoutView="100" workbookViewId="0">
      <selection activeCell="O46" sqref="O46"/>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8" s="1" customFormat="1" ht="15.75" x14ac:dyDescent="0.25">
      <c r="A1" s="132" t="s">
        <v>42</v>
      </c>
      <c r="B1" s="132"/>
      <c r="C1" s="132"/>
      <c r="D1" s="132"/>
      <c r="E1" s="132"/>
      <c r="F1" s="132"/>
      <c r="G1" s="132"/>
      <c r="H1" s="60"/>
    </row>
    <row r="2" spans="1:8" s="1" customFormat="1" ht="15" x14ac:dyDescent="0.2">
      <c r="A2" s="133" t="s">
        <v>43</v>
      </c>
      <c r="B2" s="133"/>
      <c r="C2" s="133"/>
      <c r="D2" s="133"/>
      <c r="E2" s="133"/>
      <c r="F2" s="133"/>
      <c r="G2" s="133"/>
      <c r="H2" s="2"/>
    </row>
    <row r="3" spans="1:8" x14ac:dyDescent="0.2">
      <c r="A3" s="5"/>
      <c r="B3" s="5"/>
      <c r="C3" s="5"/>
      <c r="D3" s="5"/>
      <c r="E3" s="5"/>
      <c r="F3" s="5"/>
      <c r="G3" s="5"/>
      <c r="H3" s="5"/>
    </row>
    <row r="4" spans="1:8" ht="15.75" x14ac:dyDescent="0.25">
      <c r="A4" s="134" t="str">
        <f>Jul!A4</f>
        <v>Report is due to AAA4 by the 15th calendar day of each month</v>
      </c>
      <c r="B4" s="134"/>
      <c r="C4" s="134"/>
      <c r="D4" s="134"/>
      <c r="E4" s="134"/>
      <c r="F4" s="134"/>
      <c r="G4" s="134"/>
      <c r="H4" s="6"/>
    </row>
    <row r="5" spans="1:8" x14ac:dyDescent="0.2">
      <c r="A5" s="135" t="str">
        <f>Jul!A5</f>
        <v>Monthly Financial Report/Request for Funds - Title III-B, C, D, &amp; E</v>
      </c>
      <c r="B5" s="135"/>
      <c r="C5" s="135"/>
      <c r="D5" s="135"/>
      <c r="E5" s="135"/>
      <c r="F5" s="135"/>
      <c r="G5" s="135"/>
      <c r="H5" s="6"/>
    </row>
    <row r="6" spans="1:8" x14ac:dyDescent="0.2">
      <c r="A6" s="108"/>
      <c r="B6" s="108"/>
      <c r="C6" s="108"/>
      <c r="D6" s="109" t="str">
        <f>Jul!D6</f>
        <v>Fiscal Year 2023-2024</v>
      </c>
      <c r="E6" s="108"/>
      <c r="F6" s="108"/>
      <c r="G6" s="108"/>
      <c r="H6" s="6"/>
    </row>
    <row r="8" spans="1:8" x14ac:dyDescent="0.2">
      <c r="A8" s="12" t="s">
        <v>51</v>
      </c>
      <c r="E8" s="39" t="s">
        <v>52</v>
      </c>
      <c r="F8" s="158">
        <f>Jul!F8:G8</f>
        <v>0</v>
      </c>
      <c r="G8" s="158"/>
    </row>
    <row r="9" spans="1:8" ht="16.5" customHeight="1" x14ac:dyDescent="0.2">
      <c r="A9" s="157">
        <f>Jul!A9:C9</f>
        <v>0</v>
      </c>
      <c r="B9" s="157"/>
      <c r="C9" s="157"/>
      <c r="E9" s="39" t="s">
        <v>54</v>
      </c>
      <c r="F9" s="158">
        <f>Jul!F9:G9</f>
        <v>0</v>
      </c>
      <c r="G9" s="158"/>
    </row>
    <row r="10" spans="1:8" ht="16.5" customHeight="1" x14ac:dyDescent="0.2">
      <c r="A10" s="159">
        <f>Jul!A10:C10</f>
        <v>0</v>
      </c>
      <c r="B10" s="159"/>
      <c r="C10" s="159"/>
      <c r="E10" s="39" t="s">
        <v>56</v>
      </c>
      <c r="F10" s="137">
        <f>May!F10+30</f>
        <v>45469</v>
      </c>
      <c r="G10" s="137"/>
    </row>
    <row r="11" spans="1:8" ht="16.5" customHeight="1" x14ac:dyDescent="0.2">
      <c r="A11" s="159">
        <f>Jul!A11:C11</f>
        <v>0</v>
      </c>
      <c r="B11" s="159"/>
      <c r="C11" s="159"/>
      <c r="E11" s="39" t="s">
        <v>58</v>
      </c>
      <c r="F11" s="131">
        <f>May!F11</f>
        <v>0</v>
      </c>
      <c r="G11" s="131"/>
    </row>
    <row r="12" spans="1:8" ht="16.5" customHeight="1" x14ac:dyDescent="0.2">
      <c r="A12" s="92" t="s">
        <v>60</v>
      </c>
      <c r="B12" s="158">
        <f>Jul!B12:C12</f>
        <v>0</v>
      </c>
      <c r="C12" s="158"/>
      <c r="E12" s="39" t="s">
        <v>61</v>
      </c>
      <c r="F12" s="131">
        <f>May!F12</f>
        <v>0</v>
      </c>
      <c r="G12" s="131"/>
    </row>
    <row r="13" spans="1:8" ht="25.5" customHeight="1" x14ac:dyDescent="0.2">
      <c r="A13" s="145" t="s">
        <v>63</v>
      </c>
      <c r="B13" s="145"/>
      <c r="C13" s="145"/>
      <c r="D13" s="145"/>
      <c r="E13" s="145"/>
      <c r="F13" s="145"/>
      <c r="G13" s="145"/>
    </row>
    <row r="14" spans="1:8" x14ac:dyDescent="0.2">
      <c r="A14" s="8"/>
      <c r="B14" s="9"/>
      <c r="C14" s="47" t="s">
        <v>65</v>
      </c>
      <c r="D14" s="47" t="s">
        <v>66</v>
      </c>
      <c r="E14" s="47" t="s">
        <v>67</v>
      </c>
      <c r="F14" s="47" t="s">
        <v>68</v>
      </c>
      <c r="G14" s="47" t="s">
        <v>69</v>
      </c>
    </row>
    <row r="15" spans="1:8" ht="25.5" customHeight="1" x14ac:dyDescent="0.2">
      <c r="A15" s="11" t="s">
        <v>71</v>
      </c>
      <c r="B15" s="12"/>
      <c r="C15" s="13" t="s">
        <v>72</v>
      </c>
      <c r="D15" s="13" t="s">
        <v>73</v>
      </c>
      <c r="E15" s="13" t="s">
        <v>74</v>
      </c>
      <c r="F15" s="13" t="s">
        <v>75</v>
      </c>
      <c r="G15" s="13" t="s">
        <v>76</v>
      </c>
    </row>
    <row r="16" spans="1:8" ht="18.95" customHeight="1" x14ac:dyDescent="0.2">
      <c r="A16" s="147" t="s">
        <v>78</v>
      </c>
      <c r="B16" s="10" t="s">
        <v>79</v>
      </c>
      <c r="C16" s="14"/>
      <c r="D16" s="110">
        <f>May!D16+Jun!C16</f>
        <v>0</v>
      </c>
      <c r="E16" s="15">
        <f>May!E16</f>
        <v>0</v>
      </c>
      <c r="F16" s="110">
        <f>+E16-D16</f>
        <v>0</v>
      </c>
      <c r="G16" s="116">
        <f>IF(E16=0,0,D16/E16)</f>
        <v>0</v>
      </c>
    </row>
    <row r="17" spans="1:7" ht="18.95" customHeight="1" x14ac:dyDescent="0.2">
      <c r="A17" s="147"/>
      <c r="B17" s="10" t="s">
        <v>81</v>
      </c>
      <c r="C17" s="14"/>
      <c r="D17" s="110">
        <f>May!D17+Jun!C17</f>
        <v>0</v>
      </c>
      <c r="E17" s="15">
        <f>May!E17</f>
        <v>0</v>
      </c>
      <c r="F17" s="110">
        <f t="shared" ref="F17:F29" si="0">+E17-D17</f>
        <v>0</v>
      </c>
      <c r="G17" s="116">
        <f t="shared" ref="G17:G31" si="1">IF(E17=0,0,D17/E17)</f>
        <v>0</v>
      </c>
    </row>
    <row r="18" spans="1:7" ht="18.95" customHeight="1" x14ac:dyDescent="0.2">
      <c r="A18" s="146" t="s">
        <v>83</v>
      </c>
      <c r="B18" s="43" t="s">
        <v>79</v>
      </c>
      <c r="C18" s="44"/>
      <c r="D18" s="110">
        <f>May!D18+Jun!C18</f>
        <v>0</v>
      </c>
      <c r="E18" s="44">
        <f>May!E18</f>
        <v>0</v>
      </c>
      <c r="F18" s="110">
        <f t="shared" si="0"/>
        <v>0</v>
      </c>
      <c r="G18" s="116">
        <f t="shared" si="1"/>
        <v>0</v>
      </c>
    </row>
    <row r="19" spans="1:7" ht="18.95" customHeight="1" x14ac:dyDescent="0.2">
      <c r="A19" s="155"/>
      <c r="B19" s="43" t="s">
        <v>81</v>
      </c>
      <c r="C19" s="44"/>
      <c r="D19" s="110">
        <f>May!D19+Jun!C19</f>
        <v>0</v>
      </c>
      <c r="E19" s="45">
        <f>May!E19</f>
        <v>0</v>
      </c>
      <c r="F19" s="110">
        <f t="shared" si="0"/>
        <v>0</v>
      </c>
      <c r="G19" s="116">
        <f t="shared" si="1"/>
        <v>0</v>
      </c>
    </row>
    <row r="20" spans="1:7" ht="18.95" customHeight="1" x14ac:dyDescent="0.2">
      <c r="A20" s="41" t="s">
        <v>85</v>
      </c>
      <c r="B20" s="40" t="s">
        <v>79</v>
      </c>
      <c r="C20" s="14"/>
      <c r="D20" s="110">
        <f>May!D20+Jun!C20</f>
        <v>0</v>
      </c>
      <c r="E20" s="15">
        <f>May!E20</f>
        <v>0</v>
      </c>
      <c r="F20" s="110">
        <f t="shared" si="0"/>
        <v>0</v>
      </c>
      <c r="G20" s="116">
        <f t="shared" si="1"/>
        <v>0</v>
      </c>
    </row>
    <row r="21" spans="1:7" ht="18.95" customHeight="1" x14ac:dyDescent="0.2">
      <c r="A21" s="42" t="s">
        <v>87</v>
      </c>
      <c r="B21" s="40" t="s">
        <v>81</v>
      </c>
      <c r="C21" s="14"/>
      <c r="D21" s="110">
        <f>May!D21+Jun!C21</f>
        <v>0</v>
      </c>
      <c r="E21" s="15">
        <f>May!E21</f>
        <v>0</v>
      </c>
      <c r="F21" s="110">
        <f t="shared" si="0"/>
        <v>0</v>
      </c>
      <c r="G21" s="116">
        <f t="shared" si="1"/>
        <v>0</v>
      </c>
    </row>
    <row r="22" spans="1:7" ht="18.95" customHeight="1" x14ac:dyDescent="0.2">
      <c r="A22" s="156" t="s">
        <v>89</v>
      </c>
      <c r="B22" s="43" t="s">
        <v>79</v>
      </c>
      <c r="C22" s="44"/>
      <c r="D22" s="110">
        <f>May!D22+Jun!C22</f>
        <v>0</v>
      </c>
      <c r="E22" s="45">
        <f>May!E22</f>
        <v>0</v>
      </c>
      <c r="F22" s="110">
        <f t="shared" si="0"/>
        <v>0</v>
      </c>
      <c r="G22" s="116">
        <f t="shared" si="1"/>
        <v>0</v>
      </c>
    </row>
    <row r="23" spans="1:7" ht="18.95" customHeight="1" x14ac:dyDescent="0.2">
      <c r="A23" s="146"/>
      <c r="B23" s="43" t="s">
        <v>81</v>
      </c>
      <c r="C23" s="44"/>
      <c r="D23" s="110">
        <f>May!D23+Jun!C23</f>
        <v>0</v>
      </c>
      <c r="E23" s="45">
        <f>May!E23</f>
        <v>0</v>
      </c>
      <c r="F23" s="110">
        <f t="shared" si="0"/>
        <v>0</v>
      </c>
      <c r="G23" s="116">
        <f t="shared" si="1"/>
        <v>0</v>
      </c>
    </row>
    <row r="24" spans="1:7" ht="18.95" customHeight="1" x14ac:dyDescent="0.2">
      <c r="A24" s="147" t="s">
        <v>92</v>
      </c>
      <c r="B24" s="10" t="s">
        <v>79</v>
      </c>
      <c r="C24" s="14"/>
      <c r="D24" s="110">
        <f>May!D24+Jun!C24</f>
        <v>0</v>
      </c>
      <c r="E24" s="15">
        <f>May!E24</f>
        <v>0</v>
      </c>
      <c r="F24" s="110">
        <f t="shared" si="0"/>
        <v>0</v>
      </c>
      <c r="G24" s="116">
        <f t="shared" si="1"/>
        <v>0</v>
      </c>
    </row>
    <row r="25" spans="1:7" ht="18.95" customHeight="1" x14ac:dyDescent="0.2">
      <c r="A25" s="147"/>
      <c r="B25" s="10" t="s">
        <v>81</v>
      </c>
      <c r="C25" s="14"/>
      <c r="D25" s="110">
        <f>May!D25+Jun!C25</f>
        <v>0</v>
      </c>
      <c r="E25" s="15">
        <f>May!E25</f>
        <v>0</v>
      </c>
      <c r="F25" s="110">
        <f t="shared" si="0"/>
        <v>0</v>
      </c>
      <c r="G25" s="116">
        <f t="shared" si="1"/>
        <v>0</v>
      </c>
    </row>
    <row r="26" spans="1:7" ht="18.95" customHeight="1" x14ac:dyDescent="0.2">
      <c r="A26" s="146" t="s">
        <v>95</v>
      </c>
      <c r="B26" s="43" t="s">
        <v>79</v>
      </c>
      <c r="C26" s="44"/>
      <c r="D26" s="110">
        <f>May!D26+Jun!C26</f>
        <v>0</v>
      </c>
      <c r="E26" s="45">
        <f>May!E26</f>
        <v>0</v>
      </c>
      <c r="F26" s="110">
        <f t="shared" si="0"/>
        <v>0</v>
      </c>
      <c r="G26" s="116">
        <f t="shared" si="1"/>
        <v>0</v>
      </c>
    </row>
    <row r="27" spans="1:7" ht="18.95" customHeight="1" x14ac:dyDescent="0.2">
      <c r="A27" s="146"/>
      <c r="B27" s="43" t="s">
        <v>81</v>
      </c>
      <c r="C27" s="46"/>
      <c r="D27" s="110">
        <f>May!D27+Jun!C27</f>
        <v>0</v>
      </c>
      <c r="E27" s="45">
        <f>May!E27</f>
        <v>0</v>
      </c>
      <c r="F27" s="110">
        <f t="shared" si="0"/>
        <v>0</v>
      </c>
      <c r="G27" s="116">
        <f t="shared" si="1"/>
        <v>0</v>
      </c>
    </row>
    <row r="28" spans="1:7" ht="18.95" customHeight="1" x14ac:dyDescent="0.2">
      <c r="A28" s="147" t="s">
        <v>98</v>
      </c>
      <c r="B28" s="10" t="s">
        <v>79</v>
      </c>
      <c r="C28" s="14"/>
      <c r="D28" s="110">
        <f>May!D28+Jun!C28</f>
        <v>0</v>
      </c>
      <c r="E28" s="15">
        <f>May!E28</f>
        <v>0</v>
      </c>
      <c r="F28" s="110">
        <f t="shared" si="0"/>
        <v>0</v>
      </c>
      <c r="G28" s="116">
        <f t="shared" si="1"/>
        <v>0</v>
      </c>
    </row>
    <row r="29" spans="1:7" ht="18.95" customHeight="1" thickBot="1" x14ac:dyDescent="0.25">
      <c r="A29" s="148"/>
      <c r="B29" s="33" t="s">
        <v>81</v>
      </c>
      <c r="C29" s="16"/>
      <c r="D29" s="111">
        <f>May!D29+Jun!C29</f>
        <v>0</v>
      </c>
      <c r="E29" s="15">
        <f>May!E29</f>
        <v>0</v>
      </c>
      <c r="F29" s="111">
        <f t="shared" si="0"/>
        <v>0</v>
      </c>
      <c r="G29" s="117">
        <f t="shared" si="1"/>
        <v>0</v>
      </c>
    </row>
    <row r="30" spans="1:7" ht="18.95" customHeight="1" x14ac:dyDescent="0.2">
      <c r="A30" s="149" t="s">
        <v>100</v>
      </c>
      <c r="B30" s="34" t="s">
        <v>79</v>
      </c>
      <c r="C30" s="112">
        <f t="shared" ref="C30:F31" si="2">C16+C18+C20+C22+C24+C26+C28</f>
        <v>0</v>
      </c>
      <c r="D30" s="112">
        <f>May!D30+Jun!C30</f>
        <v>0</v>
      </c>
      <c r="E30" s="112">
        <f t="shared" si="2"/>
        <v>0</v>
      </c>
      <c r="F30" s="112">
        <f t="shared" si="2"/>
        <v>0</v>
      </c>
      <c r="G30" s="114">
        <f t="shared" si="1"/>
        <v>0</v>
      </c>
    </row>
    <row r="31" spans="1:7" ht="18.95" customHeight="1" thickBot="1" x14ac:dyDescent="0.25">
      <c r="A31" s="150"/>
      <c r="B31" s="35" t="s">
        <v>81</v>
      </c>
      <c r="C31" s="113">
        <f t="shared" si="2"/>
        <v>0</v>
      </c>
      <c r="D31" s="113">
        <f>May!D31+Jun!C31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May!D34+Jun!C34</f>
        <v>0</v>
      </c>
      <c r="E34" s="15">
        <f>May!E34</f>
        <v>0</v>
      </c>
      <c r="F34" s="118">
        <f>+E34-D34</f>
        <v>0</v>
      </c>
      <c r="G34" s="116">
        <f t="shared" ref="G34:G42" si="3">IF(E34=0,0,D34/E34)</f>
        <v>0</v>
      </c>
    </row>
    <row r="35" spans="1:10" ht="18.95" customHeight="1" x14ac:dyDescent="0.2">
      <c r="A35" s="20" t="s">
        <v>106</v>
      </c>
      <c r="B35" s="7"/>
      <c r="C35" s="21"/>
      <c r="D35" s="118">
        <f>May!D35+Jun!C35</f>
        <v>0</v>
      </c>
      <c r="E35" s="21">
        <f>May!E35</f>
        <v>0</v>
      </c>
      <c r="F35" s="118">
        <f>+E35-D35</f>
        <v>0</v>
      </c>
      <c r="G35" s="116">
        <f>IF(E35=0,0,D35/E35)</f>
        <v>0</v>
      </c>
    </row>
    <row r="36" spans="1:10" ht="18.95" customHeight="1" x14ac:dyDescent="0.2">
      <c r="A36" s="20" t="s">
        <v>107</v>
      </c>
      <c r="B36" s="7"/>
      <c r="C36" s="15"/>
      <c r="D36" s="119">
        <f>May!D36+Jun!C36</f>
        <v>0</v>
      </c>
      <c r="E36" s="15">
        <f>May!E36</f>
        <v>0</v>
      </c>
      <c r="F36" s="119">
        <f>+E36-D36</f>
        <v>0</v>
      </c>
      <c r="G36" s="117">
        <f>IF(E36=0,0,D36/E36)</f>
        <v>0</v>
      </c>
    </row>
    <row r="37" spans="1:10" ht="18.95" customHeight="1" x14ac:dyDescent="0.2">
      <c r="A37" s="20" t="s">
        <v>108</v>
      </c>
      <c r="B37" s="7"/>
      <c r="C37" s="21"/>
      <c r="D37" s="118">
        <f>May!D37+Jun!C37</f>
        <v>0</v>
      </c>
      <c r="E37" s="15">
        <f>May!E37</f>
        <v>0</v>
      </c>
      <c r="F37" s="118">
        <f t="shared" ref="F37:F42" si="4">+E37-D37</f>
        <v>0</v>
      </c>
      <c r="G37" s="116">
        <f t="shared" si="3"/>
        <v>0</v>
      </c>
    </row>
    <row r="38" spans="1:10" ht="18.95" customHeight="1" thickBot="1" x14ac:dyDescent="0.25">
      <c r="A38" s="20" t="s">
        <v>109</v>
      </c>
      <c r="B38" s="7"/>
      <c r="C38" s="21"/>
      <c r="D38" s="118">
        <f>May!D38+Jun!C38</f>
        <v>0</v>
      </c>
      <c r="E38" s="21">
        <f>May!E38</f>
        <v>0</v>
      </c>
      <c r="F38" s="118">
        <f t="shared" si="4"/>
        <v>0</v>
      </c>
      <c r="G38" s="116">
        <f t="shared" si="3"/>
        <v>0</v>
      </c>
    </row>
    <row r="39" spans="1:10" ht="18.95" customHeight="1" thickBot="1" x14ac:dyDescent="0.25">
      <c r="A39" s="20" t="s">
        <v>110</v>
      </c>
      <c r="B39" s="7"/>
      <c r="C39" s="120">
        <f t="shared" ref="C39" si="5">SUM(C30:C31)-SUM(C34:C38)</f>
        <v>0</v>
      </c>
      <c r="D39" s="120">
        <f>May!D39+Jun!C39</f>
        <v>0</v>
      </c>
      <c r="E39" s="120">
        <f>SUM(E30:E31)-SUM(E34:E38)</f>
        <v>0</v>
      </c>
      <c r="F39" s="122">
        <f>SUM(F30:F31)-SUM(F34:F38)</f>
        <v>0</v>
      </c>
      <c r="G39" s="123">
        <f t="shared" si="3"/>
        <v>0</v>
      </c>
    </row>
    <row r="40" spans="1:10" ht="18.95" customHeight="1" thickBot="1" x14ac:dyDescent="0.25">
      <c r="A40" s="22" t="s">
        <v>111</v>
      </c>
      <c r="C40" s="21"/>
      <c r="D40" s="121">
        <f>May!D40+Jun!C40</f>
        <v>0</v>
      </c>
      <c r="E40" s="21">
        <f>May!E40</f>
        <v>0</v>
      </c>
      <c r="F40" s="122">
        <f t="shared" ref="F40" si="6">+E40-D40</f>
        <v>0</v>
      </c>
      <c r="G40" s="124">
        <f t="shared" si="3"/>
        <v>0</v>
      </c>
    </row>
    <row r="41" spans="1:10" ht="18.95" customHeight="1" thickBot="1" x14ac:dyDescent="0.25">
      <c r="A41" s="22" t="s">
        <v>112</v>
      </c>
      <c r="C41" s="121">
        <f>IF(C39-C40+May!D41&gt;=Jun!E41, Jun!E41-May!D41,IF(Jun!E41-Jun!C39-May!D41&lt;Jun!E41,Jun!C39-Jun!C40))</f>
        <v>0</v>
      </c>
      <c r="D41" s="121">
        <f>May!D41+Jun!C41</f>
        <v>0</v>
      </c>
      <c r="E41" s="21">
        <f>May!E41</f>
        <v>0</v>
      </c>
      <c r="F41" s="122">
        <f t="shared" si="4"/>
        <v>0</v>
      </c>
      <c r="G41" s="124">
        <f t="shared" si="3"/>
        <v>0</v>
      </c>
      <c r="I41" s="100"/>
      <c r="J41" s="100"/>
    </row>
    <row r="42" spans="1:10" ht="18.95" customHeight="1" thickBot="1" x14ac:dyDescent="0.25">
      <c r="A42" s="23" t="s">
        <v>113</v>
      </c>
      <c r="B42" s="7"/>
      <c r="C42" s="110">
        <f>+C39-C40-C41</f>
        <v>0</v>
      </c>
      <c r="D42" s="110">
        <f>May!D42+Jun!C42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May!D45+Jun!C45</f>
        <v>0</v>
      </c>
      <c r="E45" s="15">
        <f>May!E45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row>
    <row r="48" spans="1:10" ht="18.95" customHeight="1" thickBot="1" x14ac:dyDescent="0.25">
      <c r="A48" s="138" t="str">
        <f>IF(Jul!A48&lt;&gt;0,Jul!A48,"")</f>
        <v/>
      </c>
      <c r="B48" s="139"/>
      <c r="C48" s="49"/>
      <c r="D48" s="125">
        <f>May!D48+Jun!C48</f>
        <v>0</v>
      </c>
      <c r="E48" s="26">
        <f>May!E48</f>
        <v>0</v>
      </c>
      <c r="F48" s="125">
        <f>+E48-D48</f>
        <v>0</v>
      </c>
      <c r="G48" s="122">
        <f>+C39-C48</f>
        <v>0</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3"/>
      <c r="D52" s="63"/>
      <c r="E52" s="63"/>
      <c r="F52" s="63"/>
      <c r="G52" s="64"/>
      <c r="I52" s="50">
        <f>D35+D36</f>
        <v>0</v>
      </c>
      <c r="J52" t="s">
        <v>131</v>
      </c>
    </row>
    <row r="53" spans="1:10" ht="6" customHeight="1" x14ac:dyDescent="0.2">
      <c r="A53" s="67"/>
      <c r="C53" s="1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43.5" customHeight="1" x14ac:dyDescent="0.2">
      <c r="A61" s="162" t="s">
        <v>145</v>
      </c>
      <c r="B61" s="163"/>
      <c r="C61" s="163"/>
      <c r="D61" s="163"/>
      <c r="E61" s="163"/>
      <c r="F61" s="163"/>
      <c r="G61" s="164"/>
    </row>
    <row r="62" spans="1:10" ht="12.75" customHeight="1" x14ac:dyDescent="0.2">
      <c r="A62" s="54" t="s">
        <v>144</v>
      </c>
      <c r="B62" s="52"/>
      <c r="C62" s="52"/>
      <c r="D62" s="52"/>
      <c r="E62" s="52"/>
      <c r="F62" s="51" t="s">
        <v>140</v>
      </c>
      <c r="G62" s="53"/>
      <c r="H62" s="30"/>
    </row>
    <row r="63" spans="1:10" ht="12.75" customHeight="1" x14ac:dyDescent="0.2">
      <c r="A63" s="94"/>
      <c r="B63" s="75"/>
      <c r="C63" s="75"/>
      <c r="D63" s="75"/>
      <c r="E63" s="75"/>
      <c r="F63" s="94"/>
      <c r="G63" s="76"/>
      <c r="H63" s="30"/>
    </row>
    <row r="64" spans="1:10" ht="12.75" customHeight="1" x14ac:dyDescent="0.2">
      <c r="A64" s="29"/>
      <c r="B64" s="75"/>
      <c r="C64" s="75"/>
      <c r="D64" s="75"/>
      <c r="E64" s="75"/>
      <c r="F64" s="94"/>
      <c r="G64" s="76"/>
      <c r="H64" s="30"/>
    </row>
    <row r="65" spans="1:9" ht="12.75" customHeight="1" x14ac:dyDescent="0.2">
      <c r="A65" s="55"/>
      <c r="B65" s="56"/>
      <c r="C65" s="56"/>
      <c r="D65" s="56"/>
      <c r="E65" s="56"/>
      <c r="F65" s="55"/>
      <c r="G65" s="57"/>
    </row>
    <row r="66" spans="1:9" ht="12.75" customHeight="1" thickBot="1" x14ac:dyDescent="0.25">
      <c r="A66" s="31"/>
      <c r="B66" s="31"/>
      <c r="C66" s="31"/>
      <c r="D66" s="31"/>
      <c r="E66" s="31"/>
      <c r="F66" s="31"/>
      <c r="G66" s="31"/>
      <c r="H66" s="28"/>
      <c r="I66" s="28"/>
    </row>
    <row r="67" spans="1:9" ht="17.25" customHeight="1" thickTop="1" x14ac:dyDescent="0.2">
      <c r="A67" s="4" t="str">
        <f>Jul!$A$66</f>
        <v>Revised 6/2023</v>
      </c>
      <c r="G67" s="32" t="s">
        <v>139</v>
      </c>
      <c r="H67" s="28"/>
      <c r="I67" s="28"/>
    </row>
  </sheetData>
  <sheetProtection algorithmName="SHA-512" hashValue="R/HLMOYICgVABCrG3V7sHxYz1RPeZvq+HEJK21bdgBoooc+vWJFnAPIcvGNpuKI4wgfWD7LzhlIs26y7VsDINQ==" saltValue="ZovZ3njMwMa5Qg3RxZXCPw==" spinCount="100000" sheet="1" objects="1" scenarios="1"/>
  <mergeCells count="29">
    <mergeCell ref="A56:G56"/>
    <mergeCell ref="A58:G58"/>
    <mergeCell ref="A13:G13"/>
    <mergeCell ref="A26:A27"/>
    <mergeCell ref="A28:A29"/>
    <mergeCell ref="A30:A31"/>
    <mergeCell ref="A44:B44"/>
    <mergeCell ref="A47:B47"/>
    <mergeCell ref="A16:A17"/>
    <mergeCell ref="A18:A19"/>
    <mergeCell ref="A22:A23"/>
    <mergeCell ref="A24:A25"/>
    <mergeCell ref="A33:B33"/>
    <mergeCell ref="A61:G61"/>
    <mergeCell ref="A9:C9"/>
    <mergeCell ref="F9:G9"/>
    <mergeCell ref="A1:G1"/>
    <mergeCell ref="A2:G2"/>
    <mergeCell ref="A4:G4"/>
    <mergeCell ref="A5:G5"/>
    <mergeCell ref="F8:G8"/>
    <mergeCell ref="A10:C10"/>
    <mergeCell ref="F10:G10"/>
    <mergeCell ref="A11:C11"/>
    <mergeCell ref="F11:G11"/>
    <mergeCell ref="B12:C12"/>
    <mergeCell ref="F12:G12"/>
    <mergeCell ref="A48:B48"/>
    <mergeCell ref="E50:F50"/>
  </mergeCells>
  <conditionalFormatting sqref="D50">
    <cfRule type="cellIs" dxfId="3" priority="2" operator="equal">
      <formula>"NO***"</formula>
    </cfRule>
  </conditionalFormatting>
  <conditionalFormatting sqref="F39:F43">
    <cfRule type="cellIs" dxfId="2" priority="4" operator="lessThan">
      <formula>0</formula>
    </cfRule>
  </conditionalFormatting>
  <conditionalFormatting sqref="G48">
    <cfRule type="cellIs" dxfId="1" priority="1" operator="lessThan">
      <formula>0</formula>
    </cfRule>
  </conditionalFormatting>
  <conditionalFormatting sqref="G50">
    <cfRule type="cellIs" dxfId="0" priority="3" operator="equal">
      <formula>"NO****"</formula>
    </cfRule>
  </conditionalFormatting>
  <dataValidations count="1">
    <dataValidation allowBlank="1" showErrorMessage="1" sqref="F9:G9 B12:C12" xr:uid="{00000000-0002-0000-0C00-000001000000}"/>
  </dataValidations>
  <printOptions horizontalCentered="1" verticalCentered="1"/>
  <pageMargins left="0.25" right="0.25" top="0.5" bottom="0.5" header="0.3" footer="0.3"/>
  <pageSetup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1:J67"/>
  <sheetViews>
    <sheetView showGridLines="0" zoomScaleNormal="100" zoomScaleSheetLayoutView="100" workbookViewId="0">
      <selection activeCell="J47" sqref="J47"/>
    </sheetView>
  </sheetViews>
  <sheetFormatPr defaultColWidth="9.28515625" defaultRowHeight="12.75" x14ac:dyDescent="0.2"/>
  <cols>
    <col min="1" max="1" width="21.140625" customWidth="1"/>
    <col min="2" max="2" width="9.7109375" customWidth="1"/>
    <col min="3" max="7" width="19.28515625" customWidth="1"/>
    <col min="8" max="8" width="12.28515625" customWidth="1"/>
    <col min="9" max="9" width="38.85546875" style="37" hidden="1" customWidth="1"/>
    <col min="10" max="10" width="28.7109375" customWidth="1"/>
  </cols>
  <sheetData>
    <row r="1" spans="1:9" s="1" customFormat="1" ht="15.75" x14ac:dyDescent="0.25">
      <c r="A1" s="132" t="s">
        <v>42</v>
      </c>
      <c r="B1" s="132"/>
      <c r="C1" s="132"/>
      <c r="D1" s="132"/>
      <c r="E1" s="132"/>
      <c r="F1" s="132"/>
      <c r="G1" s="132"/>
      <c r="H1" s="60"/>
      <c r="I1" s="36" t="s">
        <v>12</v>
      </c>
    </row>
    <row r="2" spans="1:9" s="1" customFormat="1" ht="15" x14ac:dyDescent="0.2">
      <c r="A2" s="133" t="s">
        <v>43</v>
      </c>
      <c r="B2" s="133"/>
      <c r="C2" s="133"/>
      <c r="D2" s="133"/>
      <c r="E2" s="133"/>
      <c r="F2" s="133"/>
      <c r="G2" s="133"/>
      <c r="H2" s="2"/>
      <c r="I2" s="38" t="s">
        <v>44</v>
      </c>
    </row>
    <row r="3" spans="1:9" x14ac:dyDescent="0.2">
      <c r="A3" s="5"/>
      <c r="B3" s="5"/>
      <c r="C3" s="5"/>
      <c r="D3" s="5"/>
      <c r="E3" s="5"/>
      <c r="F3" s="5"/>
      <c r="G3" s="5"/>
      <c r="H3" s="5"/>
      <c r="I3" s="38" t="s">
        <v>45</v>
      </c>
    </row>
    <row r="4" spans="1:9" ht="15.75" x14ac:dyDescent="0.25">
      <c r="A4" s="134" t="s">
        <v>46</v>
      </c>
      <c r="B4" s="134"/>
      <c r="C4" s="134"/>
      <c r="D4" s="134"/>
      <c r="E4" s="134"/>
      <c r="F4" s="134"/>
      <c r="G4" s="134"/>
      <c r="H4" s="6"/>
      <c r="I4" s="38" t="s">
        <v>47</v>
      </c>
    </row>
    <row r="5" spans="1:9" x14ac:dyDescent="0.2">
      <c r="A5" s="135" t="s">
        <v>141</v>
      </c>
      <c r="B5" s="135"/>
      <c r="C5" s="135"/>
      <c r="D5" s="135"/>
      <c r="E5" s="135"/>
      <c r="F5" s="135"/>
      <c r="G5" s="135"/>
      <c r="H5" s="6"/>
      <c r="I5" s="37" t="s">
        <v>48</v>
      </c>
    </row>
    <row r="6" spans="1:9" x14ac:dyDescent="0.2">
      <c r="A6" s="108"/>
      <c r="B6" s="108"/>
      <c r="C6" s="108"/>
      <c r="D6" s="109" t="s">
        <v>143</v>
      </c>
      <c r="E6" s="108"/>
      <c r="F6" s="108"/>
      <c r="G6" s="108"/>
      <c r="H6" s="6"/>
      <c r="I6" s="38" t="s">
        <v>49</v>
      </c>
    </row>
    <row r="7" spans="1:9" x14ac:dyDescent="0.2">
      <c r="I7" s="38" t="s">
        <v>50</v>
      </c>
    </row>
    <row r="8" spans="1:9" x14ac:dyDescent="0.2">
      <c r="A8" s="12" t="s">
        <v>51</v>
      </c>
      <c r="E8" s="39" t="s">
        <v>52</v>
      </c>
      <c r="F8" s="131"/>
      <c r="G8" s="131"/>
      <c r="I8" s="38" t="s">
        <v>53</v>
      </c>
    </row>
    <row r="9" spans="1:9" ht="16.5" customHeight="1" x14ac:dyDescent="0.2">
      <c r="A9" s="130"/>
      <c r="B9" s="130"/>
      <c r="C9" s="130"/>
      <c r="E9" s="39" t="s">
        <v>54</v>
      </c>
      <c r="F9" s="131"/>
      <c r="G9" s="131"/>
      <c r="I9" s="38" t="s">
        <v>55</v>
      </c>
    </row>
    <row r="10" spans="1:9" ht="16.5" customHeight="1" x14ac:dyDescent="0.2">
      <c r="A10" s="136"/>
      <c r="B10" s="136"/>
      <c r="C10" s="136"/>
      <c r="E10" s="39" t="s">
        <v>56</v>
      </c>
      <c r="F10" s="137">
        <v>45138</v>
      </c>
      <c r="G10" s="137"/>
      <c r="I10" s="38" t="s">
        <v>57</v>
      </c>
    </row>
    <row r="11" spans="1:9" ht="16.5" customHeight="1" x14ac:dyDescent="0.2">
      <c r="A11" s="136"/>
      <c r="B11" s="136"/>
      <c r="C11" s="136"/>
      <c r="E11" s="39" t="s">
        <v>58</v>
      </c>
      <c r="F11" s="131"/>
      <c r="G11" s="131"/>
      <c r="I11" s="38" t="s">
        <v>59</v>
      </c>
    </row>
    <row r="12" spans="1:9" ht="16.5" customHeight="1" x14ac:dyDescent="0.2">
      <c r="A12" s="92" t="s">
        <v>60</v>
      </c>
      <c r="B12" s="131"/>
      <c r="C12" s="131"/>
      <c r="E12" s="39" t="s">
        <v>61</v>
      </c>
      <c r="F12" s="131"/>
      <c r="G12" s="131"/>
      <c r="I12" s="38" t="s">
        <v>62</v>
      </c>
    </row>
    <row r="13" spans="1:9" ht="25.5" customHeight="1" x14ac:dyDescent="0.2">
      <c r="A13" s="145" t="s">
        <v>63</v>
      </c>
      <c r="B13" s="145"/>
      <c r="C13" s="145"/>
      <c r="D13" s="145"/>
      <c r="E13" s="145"/>
      <c r="F13" s="145"/>
      <c r="G13" s="145"/>
      <c r="I13" s="38" t="s">
        <v>64</v>
      </c>
    </row>
    <row r="14" spans="1:9" x14ac:dyDescent="0.2">
      <c r="A14" s="8"/>
      <c r="B14" s="9"/>
      <c r="C14" s="47" t="s">
        <v>65</v>
      </c>
      <c r="D14" s="47" t="s">
        <v>66</v>
      </c>
      <c r="E14" s="47" t="s">
        <v>67</v>
      </c>
      <c r="F14" s="47" t="s">
        <v>68</v>
      </c>
      <c r="G14" s="47" t="s">
        <v>69</v>
      </c>
      <c r="I14" s="38" t="s">
        <v>70</v>
      </c>
    </row>
    <row r="15" spans="1:9" ht="25.5" customHeight="1" x14ac:dyDescent="0.2">
      <c r="A15" s="11" t="s">
        <v>71</v>
      </c>
      <c r="B15" s="12"/>
      <c r="C15" s="13" t="s">
        <v>72</v>
      </c>
      <c r="D15" s="13" t="s">
        <v>73</v>
      </c>
      <c r="E15" s="13" t="s">
        <v>74</v>
      </c>
      <c r="F15" s="13" t="s">
        <v>75</v>
      </c>
      <c r="G15" s="13" t="s">
        <v>76</v>
      </c>
      <c r="I15" s="38" t="s">
        <v>77</v>
      </c>
    </row>
    <row r="16" spans="1:9" ht="18.95" customHeight="1" x14ac:dyDescent="0.2">
      <c r="A16" s="147" t="s">
        <v>78</v>
      </c>
      <c r="B16" s="10" t="s">
        <v>79</v>
      </c>
      <c r="C16" s="14"/>
      <c r="D16" s="110">
        <f>+C16</f>
        <v>0</v>
      </c>
      <c r="E16" s="15"/>
      <c r="F16" s="110">
        <f>+E16-D16</f>
        <v>0</v>
      </c>
      <c r="G16" s="116">
        <f>IF(E16=0,0,D16/E16)</f>
        <v>0</v>
      </c>
      <c r="I16" s="38" t="s">
        <v>80</v>
      </c>
    </row>
    <row r="17" spans="1:9" ht="18.95" customHeight="1" x14ac:dyDescent="0.2">
      <c r="A17" s="147"/>
      <c r="B17" s="10" t="s">
        <v>81</v>
      </c>
      <c r="C17" s="14"/>
      <c r="D17" s="110">
        <f t="shared" ref="D17:D29" si="0">+C17</f>
        <v>0</v>
      </c>
      <c r="E17" s="15"/>
      <c r="F17" s="110">
        <f t="shared" ref="F17:F29" si="1">+E17-D17</f>
        <v>0</v>
      </c>
      <c r="G17" s="116">
        <f t="shared" ref="G17:G31" si="2">IF(E17=0,0,D17/E17)</f>
        <v>0</v>
      </c>
      <c r="I17" s="38" t="s">
        <v>82</v>
      </c>
    </row>
    <row r="18" spans="1:9" ht="18.95" customHeight="1" x14ac:dyDescent="0.2">
      <c r="A18" s="146" t="s">
        <v>83</v>
      </c>
      <c r="B18" s="43" t="s">
        <v>79</v>
      </c>
      <c r="C18" s="44"/>
      <c r="D18" s="110">
        <f t="shared" si="0"/>
        <v>0</v>
      </c>
      <c r="E18" s="44"/>
      <c r="F18" s="110">
        <f t="shared" si="1"/>
        <v>0</v>
      </c>
      <c r="G18" s="116">
        <f t="shared" si="2"/>
        <v>0</v>
      </c>
    </row>
    <row r="19" spans="1:9" ht="18.95" customHeight="1" x14ac:dyDescent="0.2">
      <c r="A19" s="155"/>
      <c r="B19" s="43" t="s">
        <v>81</v>
      </c>
      <c r="C19" s="44"/>
      <c r="D19" s="110">
        <f t="shared" si="0"/>
        <v>0</v>
      </c>
      <c r="E19" s="45"/>
      <c r="F19" s="110">
        <f t="shared" si="1"/>
        <v>0</v>
      </c>
      <c r="G19" s="116">
        <f t="shared" si="2"/>
        <v>0</v>
      </c>
      <c r="I19" s="36" t="s">
        <v>84</v>
      </c>
    </row>
    <row r="20" spans="1:9" ht="18.95" customHeight="1" x14ac:dyDescent="0.2">
      <c r="A20" s="41" t="s">
        <v>85</v>
      </c>
      <c r="B20" s="40" t="s">
        <v>79</v>
      </c>
      <c r="C20" s="14"/>
      <c r="D20" s="110">
        <f t="shared" si="0"/>
        <v>0</v>
      </c>
      <c r="E20" s="15"/>
      <c r="F20" s="110">
        <f t="shared" si="1"/>
        <v>0</v>
      </c>
      <c r="G20" s="116">
        <f t="shared" si="2"/>
        <v>0</v>
      </c>
      <c r="I20" s="38" t="s">
        <v>86</v>
      </c>
    </row>
    <row r="21" spans="1:9" ht="18.95" customHeight="1" x14ac:dyDescent="0.2">
      <c r="A21" s="42" t="s">
        <v>87</v>
      </c>
      <c r="B21" s="40" t="s">
        <v>81</v>
      </c>
      <c r="C21" s="14"/>
      <c r="D21" s="110">
        <f t="shared" si="0"/>
        <v>0</v>
      </c>
      <c r="E21" s="15"/>
      <c r="F21" s="110">
        <f t="shared" si="1"/>
        <v>0</v>
      </c>
      <c r="G21" s="116">
        <f t="shared" si="2"/>
        <v>0</v>
      </c>
      <c r="I21" s="38" t="s">
        <v>88</v>
      </c>
    </row>
    <row r="22" spans="1:9" ht="18.95" customHeight="1" x14ac:dyDescent="0.2">
      <c r="A22" s="156" t="s">
        <v>89</v>
      </c>
      <c r="B22" s="43" t="s">
        <v>79</v>
      </c>
      <c r="C22" s="44"/>
      <c r="D22" s="110">
        <f t="shared" si="0"/>
        <v>0</v>
      </c>
      <c r="E22" s="45"/>
      <c r="F22" s="110">
        <f t="shared" si="1"/>
        <v>0</v>
      </c>
      <c r="G22" s="116">
        <f t="shared" si="2"/>
        <v>0</v>
      </c>
      <c r="I22" s="38" t="s">
        <v>90</v>
      </c>
    </row>
    <row r="23" spans="1:9" ht="18.95" customHeight="1" x14ac:dyDescent="0.2">
      <c r="A23" s="146"/>
      <c r="B23" s="43" t="s">
        <v>81</v>
      </c>
      <c r="C23" s="44"/>
      <c r="D23" s="110">
        <f t="shared" si="0"/>
        <v>0</v>
      </c>
      <c r="E23" s="45"/>
      <c r="F23" s="110">
        <f t="shared" si="1"/>
        <v>0</v>
      </c>
      <c r="G23" s="116">
        <f t="shared" si="2"/>
        <v>0</v>
      </c>
      <c r="I23" s="38" t="s">
        <v>91</v>
      </c>
    </row>
    <row r="24" spans="1:9" ht="18.95" customHeight="1" x14ac:dyDescent="0.2">
      <c r="A24" s="147" t="s">
        <v>92</v>
      </c>
      <c r="B24" s="10" t="s">
        <v>79</v>
      </c>
      <c r="C24" s="14"/>
      <c r="D24" s="110">
        <f t="shared" si="0"/>
        <v>0</v>
      </c>
      <c r="E24" s="15"/>
      <c r="F24" s="110">
        <f t="shared" si="1"/>
        <v>0</v>
      </c>
      <c r="G24" s="116">
        <f t="shared" si="2"/>
        <v>0</v>
      </c>
      <c r="I24" s="38" t="s">
        <v>93</v>
      </c>
    </row>
    <row r="25" spans="1:9" ht="18.95" customHeight="1" x14ac:dyDescent="0.2">
      <c r="A25" s="147"/>
      <c r="B25" s="10" t="s">
        <v>81</v>
      </c>
      <c r="C25" s="14"/>
      <c r="D25" s="110">
        <f t="shared" si="0"/>
        <v>0</v>
      </c>
      <c r="E25" s="15"/>
      <c r="F25" s="110">
        <f t="shared" si="1"/>
        <v>0</v>
      </c>
      <c r="G25" s="116">
        <f t="shared" si="2"/>
        <v>0</v>
      </c>
      <c r="I25" s="38" t="s">
        <v>94</v>
      </c>
    </row>
    <row r="26" spans="1:9" ht="18.95" customHeight="1" x14ac:dyDescent="0.2">
      <c r="A26" s="146" t="s">
        <v>95</v>
      </c>
      <c r="B26" s="43" t="s">
        <v>79</v>
      </c>
      <c r="C26" s="44"/>
      <c r="D26" s="110">
        <f t="shared" si="0"/>
        <v>0</v>
      </c>
      <c r="E26" s="45"/>
      <c r="F26" s="110">
        <f t="shared" si="1"/>
        <v>0</v>
      </c>
      <c r="G26" s="116">
        <f t="shared" si="2"/>
        <v>0</v>
      </c>
      <c r="I26" s="38" t="s">
        <v>96</v>
      </c>
    </row>
    <row r="27" spans="1:9" ht="18.95" customHeight="1" x14ac:dyDescent="0.2">
      <c r="A27" s="146"/>
      <c r="B27" s="43" t="s">
        <v>81</v>
      </c>
      <c r="C27" s="46"/>
      <c r="D27" s="110">
        <f t="shared" si="0"/>
        <v>0</v>
      </c>
      <c r="E27" s="45"/>
      <c r="F27" s="110">
        <f t="shared" si="1"/>
        <v>0</v>
      </c>
      <c r="G27" s="116">
        <f t="shared" si="2"/>
        <v>0</v>
      </c>
      <c r="I27" s="38" t="s">
        <v>97</v>
      </c>
    </row>
    <row r="28" spans="1:9" ht="18.95" customHeight="1" x14ac:dyDescent="0.2">
      <c r="A28" s="147" t="s">
        <v>98</v>
      </c>
      <c r="B28" s="10" t="s">
        <v>79</v>
      </c>
      <c r="C28" s="14"/>
      <c r="D28" s="110">
        <f t="shared" si="0"/>
        <v>0</v>
      </c>
      <c r="E28" s="15"/>
      <c r="F28" s="110">
        <f t="shared" si="1"/>
        <v>0</v>
      </c>
      <c r="G28" s="116">
        <f t="shared" si="2"/>
        <v>0</v>
      </c>
      <c r="I28" s="38" t="s">
        <v>99</v>
      </c>
    </row>
    <row r="29" spans="1:9" ht="18.95" customHeight="1" thickBot="1" x14ac:dyDescent="0.25">
      <c r="A29" s="148"/>
      <c r="B29" s="33" t="s">
        <v>81</v>
      </c>
      <c r="C29" s="16"/>
      <c r="D29" s="111">
        <f t="shared" si="0"/>
        <v>0</v>
      </c>
      <c r="E29" s="15"/>
      <c r="F29" s="111">
        <f t="shared" si="1"/>
        <v>0</v>
      </c>
      <c r="G29" s="117">
        <f t="shared" si="2"/>
        <v>0</v>
      </c>
    </row>
    <row r="30" spans="1:9" ht="18.95" customHeight="1" x14ac:dyDescent="0.2">
      <c r="A30" s="149" t="s">
        <v>100</v>
      </c>
      <c r="B30" s="34" t="s">
        <v>79</v>
      </c>
      <c r="C30" s="112">
        <f t="shared" ref="C30:F31" si="3">C16+C18+C20+C22+C24+C26+C28</f>
        <v>0</v>
      </c>
      <c r="D30" s="112">
        <f t="shared" si="3"/>
        <v>0</v>
      </c>
      <c r="E30" s="112">
        <f t="shared" si="3"/>
        <v>0</v>
      </c>
      <c r="F30" s="112">
        <f t="shared" si="3"/>
        <v>0</v>
      </c>
      <c r="G30" s="114">
        <f t="shared" si="2"/>
        <v>0</v>
      </c>
    </row>
    <row r="31" spans="1:9" ht="18.95" customHeight="1" thickBot="1" x14ac:dyDescent="0.25">
      <c r="A31" s="150"/>
      <c r="B31" s="35" t="s">
        <v>81</v>
      </c>
      <c r="C31" s="113">
        <f t="shared" si="3"/>
        <v>0</v>
      </c>
      <c r="D31" s="113">
        <f t="shared" si="3"/>
        <v>0</v>
      </c>
      <c r="E31" s="113">
        <f t="shared" si="3"/>
        <v>0</v>
      </c>
      <c r="F31" s="113">
        <f t="shared" si="3"/>
        <v>0</v>
      </c>
      <c r="G31" s="115">
        <f t="shared" si="2"/>
        <v>0</v>
      </c>
    </row>
    <row r="32" spans="1:9"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 t="shared" ref="D34:D38" si="4">C34</f>
        <v>0</v>
      </c>
      <c r="E34" s="15"/>
      <c r="F34" s="118">
        <f>+E34-D34</f>
        <v>0</v>
      </c>
      <c r="G34" s="116">
        <f t="shared" ref="G34:G42" si="5">IF(E34=0,0,D34/E34)</f>
        <v>0</v>
      </c>
    </row>
    <row r="35" spans="1:10" ht="18.95" customHeight="1" x14ac:dyDescent="0.2">
      <c r="A35" s="20" t="s">
        <v>106</v>
      </c>
      <c r="B35" s="7"/>
      <c r="C35" s="21"/>
      <c r="D35" s="118">
        <f t="shared" si="4"/>
        <v>0</v>
      </c>
      <c r="E35" s="21"/>
      <c r="F35" s="118">
        <f>+E35-D35</f>
        <v>0</v>
      </c>
      <c r="G35" s="116">
        <f>IF(E35=0,0,D35/E35)</f>
        <v>0</v>
      </c>
    </row>
    <row r="36" spans="1:10" ht="18.95" customHeight="1" x14ac:dyDescent="0.2">
      <c r="A36" s="20" t="s">
        <v>107</v>
      </c>
      <c r="B36" s="7"/>
      <c r="C36" s="15"/>
      <c r="D36" s="119">
        <f>C36</f>
        <v>0</v>
      </c>
      <c r="E36" s="15"/>
      <c r="F36" s="119">
        <f>+E36-D36</f>
        <v>0</v>
      </c>
      <c r="G36" s="117">
        <f>IF(E36=0,0,D36/E36)</f>
        <v>0</v>
      </c>
    </row>
    <row r="37" spans="1:10" ht="18.95" customHeight="1" x14ac:dyDescent="0.2">
      <c r="A37" s="20" t="s">
        <v>108</v>
      </c>
      <c r="B37" s="7"/>
      <c r="C37" s="21"/>
      <c r="D37" s="118">
        <f t="shared" si="4"/>
        <v>0</v>
      </c>
      <c r="E37" s="15"/>
      <c r="F37" s="118">
        <f t="shared" ref="F37:F42" si="6">+E37-D37</f>
        <v>0</v>
      </c>
      <c r="G37" s="116">
        <f t="shared" si="5"/>
        <v>0</v>
      </c>
    </row>
    <row r="38" spans="1:10" ht="18.95" customHeight="1" thickBot="1" x14ac:dyDescent="0.25">
      <c r="A38" s="20" t="s">
        <v>109</v>
      </c>
      <c r="B38" s="7"/>
      <c r="C38" s="21"/>
      <c r="D38" s="118">
        <f t="shared" si="4"/>
        <v>0</v>
      </c>
      <c r="E38" s="21"/>
      <c r="F38" s="118">
        <f t="shared" si="6"/>
        <v>0</v>
      </c>
      <c r="G38" s="116">
        <f t="shared" si="5"/>
        <v>0</v>
      </c>
    </row>
    <row r="39" spans="1:10" ht="18.95" customHeight="1" thickBot="1" x14ac:dyDescent="0.25">
      <c r="A39" s="20" t="s">
        <v>110</v>
      </c>
      <c r="B39" s="7"/>
      <c r="C39" s="120">
        <f t="shared" ref="C39:D39" si="7">SUM(C30:C31)-SUM(C34:C38)</f>
        <v>0</v>
      </c>
      <c r="D39" s="120">
        <f t="shared" si="7"/>
        <v>0</v>
      </c>
      <c r="E39" s="120">
        <f>SUM(E30:E31)-SUM(E34:E38)</f>
        <v>0</v>
      </c>
      <c r="F39" s="122">
        <f>SUM(F30:F31)-SUM(F34:F38)</f>
        <v>0</v>
      </c>
      <c r="G39" s="123">
        <f t="shared" si="5"/>
        <v>0</v>
      </c>
    </row>
    <row r="40" spans="1:10" ht="18.95" customHeight="1" thickBot="1" x14ac:dyDescent="0.25">
      <c r="A40" s="22" t="s">
        <v>111</v>
      </c>
      <c r="C40" s="21"/>
      <c r="D40" s="121">
        <f>+C40</f>
        <v>0</v>
      </c>
      <c r="E40" s="21"/>
      <c r="F40" s="122">
        <f t="shared" ref="F40" si="8">+E40-D40</f>
        <v>0</v>
      </c>
      <c r="G40" s="124">
        <f t="shared" si="5"/>
        <v>0</v>
      </c>
    </row>
    <row r="41" spans="1:10" ht="18.95" customHeight="1" thickBot="1" x14ac:dyDescent="0.25">
      <c r="A41" s="22" t="s">
        <v>112</v>
      </c>
      <c r="C41" s="121">
        <f>IF((C39-C40)&lt;E41,(C39-C40),E41)</f>
        <v>0</v>
      </c>
      <c r="D41" s="121">
        <f>+C41</f>
        <v>0</v>
      </c>
      <c r="E41" s="21"/>
      <c r="F41" s="122">
        <f t="shared" si="6"/>
        <v>0</v>
      </c>
      <c r="G41" s="124">
        <f t="shared" si="5"/>
        <v>0</v>
      </c>
      <c r="J41" s="100"/>
    </row>
    <row r="42" spans="1:10" ht="18.95" customHeight="1" thickBot="1" x14ac:dyDescent="0.25">
      <c r="A42" s="23" t="s">
        <v>113</v>
      </c>
      <c r="B42" s="7"/>
      <c r="C42" s="110">
        <f>+C39-C40-C41</f>
        <v>0</v>
      </c>
      <c r="D42" s="110">
        <f>+C42</f>
        <v>0</v>
      </c>
      <c r="E42" s="110">
        <f>E39-E40-E41</f>
        <v>0</v>
      </c>
      <c r="F42" s="122">
        <f t="shared" si="6"/>
        <v>0</v>
      </c>
      <c r="G42" s="116">
        <f t="shared" si="5"/>
        <v>0</v>
      </c>
      <c r="I42" s="100"/>
    </row>
    <row r="43" spans="1:10" ht="15" customHeight="1" x14ac:dyDescent="0.2">
      <c r="A43" s="4"/>
      <c r="C43" s="17"/>
      <c r="D43" s="17"/>
      <c r="E43" s="17"/>
      <c r="F43" s="61"/>
      <c r="G43" s="25"/>
    </row>
    <row r="44" spans="1:10"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 t="shared" ref="D45" si="9">C45</f>
        <v>0</v>
      </c>
      <c r="E45" s="15"/>
      <c r="F45" s="110">
        <f>+E45-D45</f>
        <v>0</v>
      </c>
      <c r="G45" s="116">
        <f>IF(E45=0,0,D45/E45)</f>
        <v>0</v>
      </c>
    </row>
    <row r="46" spans="1:10" ht="15" customHeight="1" x14ac:dyDescent="0.2">
      <c r="A46" s="4"/>
      <c r="C46" s="17"/>
      <c r="D46" s="17"/>
      <c r="E46" s="24"/>
      <c r="F46" s="17"/>
      <c r="G46" s="25"/>
    </row>
    <row r="47" spans="1:10"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row>
    <row r="48" spans="1:10" ht="18.95" customHeight="1" thickBot="1" x14ac:dyDescent="0.25">
      <c r="A48" s="138"/>
      <c r="B48" s="139"/>
      <c r="C48" s="49"/>
      <c r="D48" s="125">
        <f>C48</f>
        <v>0</v>
      </c>
      <c r="E48" s="26"/>
      <c r="F48" s="125">
        <f>+E48-D48</f>
        <v>0</v>
      </c>
      <c r="G48" s="122">
        <f>+C39-C48</f>
        <v>0</v>
      </c>
      <c r="I48" s="37" t="s">
        <v>123</v>
      </c>
    </row>
    <row r="49" spans="1:9" ht="15" customHeight="1" x14ac:dyDescent="0.2">
      <c r="A49" s="12"/>
      <c r="C49" s="27"/>
      <c r="D49" s="17"/>
      <c r="E49" s="17"/>
      <c r="F49" s="17"/>
      <c r="G49" s="17"/>
      <c r="I49" s="37" t="s">
        <v>124</v>
      </c>
    </row>
    <row r="50" spans="1:9" ht="25.5" customHeight="1" x14ac:dyDescent="0.2">
      <c r="A50" s="58" t="s">
        <v>126</v>
      </c>
      <c r="B50" s="40"/>
      <c r="C50" s="93" t="s">
        <v>127</v>
      </c>
      <c r="D50" s="126" t="str">
        <f>IF(I55&lt;0,"NO***","YES or N/A")</f>
        <v>YES or N/A</v>
      </c>
      <c r="E50" s="140" t="s">
        <v>128</v>
      </c>
      <c r="F50" s="141"/>
      <c r="G50" s="126" t="str">
        <f>IF(I57=0,"YES","NO****")</f>
        <v>YES</v>
      </c>
      <c r="I50" s="50">
        <f>D30+D31-D34-D37-D38-D40-D41</f>
        <v>0</v>
      </c>
    </row>
    <row r="51" spans="1:9" ht="15" customHeight="1" x14ac:dyDescent="0.2">
      <c r="A51" s="66"/>
      <c r="B51" s="9"/>
      <c r="C51" s="69"/>
      <c r="I51" s="50">
        <f>ROUND(IF(MID(F9,4,1)="B",I50*0.1,IF(MID(F9,4,1)="C",I50*0.1,IF(MID(F9,4,1)="D",0,IF(MID(F9,4,1)="E",I50*0.25,0)))),0)</f>
        <v>0</v>
      </c>
    </row>
    <row r="52" spans="1:9" ht="12.75" customHeight="1" x14ac:dyDescent="0.2">
      <c r="A52" s="66" t="s">
        <v>130</v>
      </c>
      <c r="B52" s="9"/>
      <c r="C52" s="63"/>
      <c r="D52" s="63"/>
      <c r="E52" s="63"/>
      <c r="F52" s="63"/>
      <c r="G52" s="64"/>
      <c r="I52" s="102"/>
    </row>
    <row r="53" spans="1:9" ht="6" customHeight="1" x14ac:dyDescent="0.2">
      <c r="A53" s="67"/>
      <c r="C53" s="17"/>
      <c r="D53" s="17"/>
      <c r="E53" s="17"/>
      <c r="F53" s="17"/>
      <c r="G53" s="68"/>
      <c r="I53" s="101">
        <f>D35+D36</f>
        <v>0</v>
      </c>
    </row>
    <row r="54" spans="1:9" x14ac:dyDescent="0.2">
      <c r="A54" s="29" t="s">
        <v>132</v>
      </c>
      <c r="G54" s="3"/>
      <c r="I54" s="101"/>
    </row>
    <row r="55" spans="1:9" ht="6" customHeight="1" x14ac:dyDescent="0.2">
      <c r="A55" s="65"/>
      <c r="G55" s="3"/>
      <c r="H55" s="28"/>
      <c r="I55" s="103">
        <f>I53-I51</f>
        <v>0</v>
      </c>
    </row>
    <row r="56" spans="1:9" ht="39" customHeight="1" x14ac:dyDescent="0.2">
      <c r="A56" s="142" t="s">
        <v>134</v>
      </c>
      <c r="B56" s="143"/>
      <c r="C56" s="143"/>
      <c r="D56" s="143"/>
      <c r="E56" s="143"/>
      <c r="F56" s="143"/>
      <c r="G56" s="144"/>
      <c r="H56" s="28"/>
      <c r="I56" s="103"/>
    </row>
    <row r="57" spans="1:9" ht="6" customHeight="1" x14ac:dyDescent="0.2">
      <c r="A57" s="71"/>
      <c r="B57" s="72"/>
      <c r="C57" s="72"/>
      <c r="D57" s="72"/>
      <c r="E57" s="72"/>
      <c r="F57" s="72"/>
      <c r="G57" s="73"/>
      <c r="H57" s="28"/>
      <c r="I57" s="104">
        <f>D31-D36-D38</f>
        <v>0</v>
      </c>
    </row>
    <row r="58" spans="1:9" ht="29.25" customHeight="1" x14ac:dyDescent="0.2">
      <c r="A58" s="142" t="s">
        <v>136</v>
      </c>
      <c r="B58" s="143"/>
      <c r="C58" s="143"/>
      <c r="D58" s="143"/>
      <c r="E58" s="143"/>
      <c r="F58" s="143"/>
      <c r="G58" s="144"/>
      <c r="H58" s="28"/>
      <c r="I58" s="105"/>
    </row>
    <row r="59" spans="1:9" ht="6" customHeight="1" x14ac:dyDescent="0.2">
      <c r="A59" s="71"/>
      <c r="B59" s="72"/>
      <c r="C59" s="72"/>
      <c r="D59" s="72"/>
      <c r="E59" s="72"/>
      <c r="F59" s="72"/>
      <c r="G59" s="73"/>
      <c r="H59" s="28"/>
      <c r="I59" s="105"/>
    </row>
    <row r="60" spans="1:9" ht="19.5" customHeight="1" x14ac:dyDescent="0.2">
      <c r="A60" s="74" t="s">
        <v>137</v>
      </c>
      <c r="G60" s="3"/>
      <c r="I60" s="105"/>
    </row>
    <row r="61" spans="1:9" ht="12.75" customHeight="1" x14ac:dyDescent="0.2">
      <c r="A61" s="54" t="s">
        <v>138</v>
      </c>
      <c r="B61" s="52"/>
      <c r="C61" s="52"/>
      <c r="D61" s="52"/>
      <c r="E61" s="52"/>
      <c r="F61" s="52"/>
      <c r="G61" s="53"/>
      <c r="H61" s="30"/>
    </row>
    <row r="62" spans="1:9" ht="12.75" customHeight="1" x14ac:dyDescent="0.2">
      <c r="A62" s="20"/>
      <c r="B62" s="56"/>
      <c r="C62" s="56"/>
      <c r="D62" s="56"/>
      <c r="E62" s="56"/>
      <c r="F62" s="56"/>
      <c r="G62" s="57"/>
      <c r="H62" s="30"/>
    </row>
    <row r="63" spans="1:9" ht="12.75" customHeight="1" x14ac:dyDescent="0.2">
      <c r="A63" s="29"/>
      <c r="B63" s="75"/>
      <c r="C63" s="75"/>
      <c r="D63" s="75"/>
      <c r="E63" s="75"/>
      <c r="F63" s="75"/>
      <c r="G63" s="76"/>
      <c r="H63" s="30"/>
    </row>
    <row r="64" spans="1:9" ht="12.75" customHeight="1" x14ac:dyDescent="0.2">
      <c r="A64" s="55"/>
      <c r="B64" s="56"/>
      <c r="C64" s="56"/>
      <c r="D64" s="56"/>
      <c r="E64" s="56"/>
      <c r="F64" s="56"/>
      <c r="G64" s="57"/>
    </row>
    <row r="65" spans="1:9" ht="12.75" customHeight="1" thickBot="1" x14ac:dyDescent="0.25">
      <c r="A65" s="31"/>
      <c r="B65" s="31"/>
      <c r="C65" s="31"/>
      <c r="D65" s="31"/>
      <c r="E65" s="31"/>
      <c r="F65" s="31"/>
      <c r="G65" s="31"/>
      <c r="H65" s="28"/>
    </row>
    <row r="66" spans="1:9" ht="17.25" customHeight="1" thickTop="1" x14ac:dyDescent="0.2">
      <c r="A66" s="4" t="s">
        <v>142</v>
      </c>
      <c r="G66" s="32" t="s">
        <v>139</v>
      </c>
      <c r="H66" s="28"/>
      <c r="I66" s="105"/>
    </row>
    <row r="67" spans="1:9" x14ac:dyDescent="0.2">
      <c r="I67" s="105"/>
    </row>
  </sheetData>
  <sheetProtection algorithmName="SHA-512" hashValue="isuH7Fxxou9p2vZZwSWW4Y9WGx9D4YH1HP3JKwUlptU6lqrOWNiVPR/Ut0S17yxaRvAEVlRZ+JHiKZrBgdhDpA==" saltValue="NoRP/ieNUBB8fNSatLaw5w==" spinCount="100000" sheet="1" objects="1" scenarios="1"/>
  <mergeCells count="28">
    <mergeCell ref="A48:B48"/>
    <mergeCell ref="E50:F50"/>
    <mergeCell ref="A56:G56"/>
    <mergeCell ref="A58:G58"/>
    <mergeCell ref="A13:G13"/>
    <mergeCell ref="A26:A27"/>
    <mergeCell ref="A28:A29"/>
    <mergeCell ref="A30:A31"/>
    <mergeCell ref="A33:B33"/>
    <mergeCell ref="A44:B44"/>
    <mergeCell ref="A47:B47"/>
    <mergeCell ref="A16:A17"/>
    <mergeCell ref="A18:A19"/>
    <mergeCell ref="A22:A23"/>
    <mergeCell ref="A24:A25"/>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47" priority="3" operator="equal">
      <formula>"NO***"</formula>
    </cfRule>
  </conditionalFormatting>
  <conditionalFormatting sqref="F39:F43">
    <cfRule type="cellIs" dxfId="46" priority="6" operator="lessThan">
      <formula>0</formula>
    </cfRule>
  </conditionalFormatting>
  <conditionalFormatting sqref="G48">
    <cfRule type="cellIs" dxfId="45" priority="1" operator="lessThan">
      <formula>0</formula>
    </cfRule>
  </conditionalFormatting>
  <conditionalFormatting sqref="G50">
    <cfRule type="cellIs" dxfId="44" priority="4" operator="equal">
      <formula>"NO****"</formula>
    </cfRule>
  </conditionalFormatting>
  <dataValidations count="4">
    <dataValidation type="list" allowBlank="1" showInputMessage="1" showErrorMessage="1" errorTitle="Must Select from Dropdown" error="Must select a valid program name from the dropdown list." promptTitle="Program Name" prompt="Select Program name from the dropdown list" sqref="F9:G9" xr:uid="{00000000-0002-0000-0100-000000000000}">
      <formula1>Program</formula1>
    </dataValidation>
    <dataValidation type="list" allowBlank="1" showInputMessage="1" showErrorMessage="1" promptTitle="Other" prompt="If applicable for your program, select Advance Repayment or Deduct CARS Data Entry from the dropdown menu" sqref="A48:B48" xr:uid="{00000000-0002-0000-0100-000001000000}">
      <formula1>$I$47:$I$49</formula1>
    </dataValidation>
    <dataValidation type="list" allowBlank="1" showInputMessage="1" showErrorMessage="1" promptTitle="County" prompt="Select county name from the dropdown list" sqref="C12" xr:uid="{00000000-0002-0000-0100-000002000000}">
      <formula1>J17:J25</formula1>
    </dataValidation>
    <dataValidation type="list" allowBlank="1" showInputMessage="1" showErrorMessage="1" promptTitle="County" prompt="Select county name from the dropdown list" sqref="B12" xr:uid="{00000000-0002-0000-0100-000003000000}">
      <formula1>I20:I28</formula1>
    </dataValidation>
  </dataValidations>
  <printOptions horizontalCentered="1" verticalCentered="1"/>
  <pageMargins left="0.25" right="0.25" top="0.5" bottom="0.5" header="0.3" footer="0.3"/>
  <pageSetup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A1:J66"/>
  <sheetViews>
    <sheetView showGridLines="0" topLeftCell="A35" zoomScaleNormal="100" zoomScaleSheetLayoutView="100" workbookViewId="0">
      <selection activeCell="N45" sqref="N45"/>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x14ac:dyDescent="0.25">
      <c r="A1" s="132" t="s">
        <v>42</v>
      </c>
      <c r="B1" s="132"/>
      <c r="C1" s="132"/>
      <c r="D1" s="132"/>
      <c r="E1" s="132"/>
      <c r="F1" s="132"/>
      <c r="G1" s="132"/>
      <c r="H1" s="60"/>
      <c r="I1" s="60"/>
    </row>
    <row r="2" spans="1:9" s="1" customFormat="1" ht="15" x14ac:dyDescent="0.2">
      <c r="A2" s="133" t="s">
        <v>43</v>
      </c>
      <c r="B2" s="133"/>
      <c r="C2" s="133"/>
      <c r="D2" s="133"/>
      <c r="E2" s="133"/>
      <c r="F2" s="133"/>
      <c r="G2" s="133"/>
      <c r="H2" s="2"/>
      <c r="I2" s="2"/>
    </row>
    <row r="3" spans="1:9" x14ac:dyDescent="0.2">
      <c r="A3" s="5"/>
      <c r="B3" s="5"/>
      <c r="C3" s="5"/>
      <c r="D3" s="5"/>
      <c r="E3" s="5"/>
      <c r="F3" s="5"/>
      <c r="G3" s="5"/>
      <c r="H3" s="5"/>
      <c r="I3" s="5"/>
    </row>
    <row r="4" spans="1:9" ht="15.75" x14ac:dyDescent="0.25">
      <c r="A4" s="134" t="str">
        <f>Jul!A4</f>
        <v>Report is due to AAA4 by the 15th calendar day of each month</v>
      </c>
      <c r="B4" s="134"/>
      <c r="C4" s="134"/>
      <c r="D4" s="134"/>
      <c r="E4" s="134"/>
      <c r="F4" s="134"/>
      <c r="G4" s="134"/>
      <c r="H4" s="6"/>
      <c r="I4" s="6"/>
    </row>
    <row r="5" spans="1:9" x14ac:dyDescent="0.2">
      <c r="A5" s="135" t="str">
        <f>Jul!A5</f>
        <v>Monthly Financial Report/Request for Funds - Title III-B, C, D, &amp; E</v>
      </c>
      <c r="B5" s="135"/>
      <c r="C5" s="135"/>
      <c r="D5" s="135"/>
      <c r="E5" s="135"/>
      <c r="F5" s="135"/>
      <c r="G5" s="135"/>
      <c r="H5" s="6"/>
      <c r="I5" s="6"/>
    </row>
    <row r="6" spans="1:9" x14ac:dyDescent="0.2">
      <c r="A6" s="108"/>
      <c r="B6" s="108"/>
      <c r="C6" s="108"/>
      <c r="D6" s="109" t="str">
        <f>Jul!D6</f>
        <v>Fiscal Year 2023-2024</v>
      </c>
      <c r="E6" s="108"/>
      <c r="F6" s="108"/>
      <c r="G6" s="108"/>
      <c r="H6" s="6"/>
      <c r="I6" s="6"/>
    </row>
    <row r="8" spans="1:9" x14ac:dyDescent="0.2">
      <c r="A8" s="12" t="s">
        <v>51</v>
      </c>
      <c r="E8" s="39" t="s">
        <v>52</v>
      </c>
      <c r="F8" s="158">
        <f>Jul!F8:G8</f>
        <v>0</v>
      </c>
      <c r="G8" s="158"/>
    </row>
    <row r="9" spans="1:9" ht="16.5" customHeight="1" x14ac:dyDescent="0.2">
      <c r="A9" s="157">
        <f>Jul!A9:C9</f>
        <v>0</v>
      </c>
      <c r="B9" s="157"/>
      <c r="C9" s="157"/>
      <c r="E9" s="39" t="s">
        <v>54</v>
      </c>
      <c r="F9" s="158">
        <f>Jul!F9:G9</f>
        <v>0</v>
      </c>
      <c r="G9" s="158"/>
    </row>
    <row r="10" spans="1:9" ht="16.5" customHeight="1" x14ac:dyDescent="0.2">
      <c r="A10" s="159">
        <f>Jul!A10:C10</f>
        <v>0</v>
      </c>
      <c r="B10" s="159"/>
      <c r="C10" s="159"/>
      <c r="E10" s="39" t="s">
        <v>56</v>
      </c>
      <c r="F10" s="137">
        <f>Jul!F10+31</f>
        <v>45169</v>
      </c>
      <c r="G10" s="137"/>
    </row>
    <row r="11" spans="1:9" ht="16.5" customHeight="1" x14ac:dyDescent="0.2">
      <c r="A11" s="159">
        <f>Jul!A11:C11</f>
        <v>0</v>
      </c>
      <c r="B11" s="159"/>
      <c r="C11" s="159"/>
      <c r="E11" s="39" t="s">
        <v>58</v>
      </c>
      <c r="F11" s="131">
        <f>Jul!F11</f>
        <v>0</v>
      </c>
      <c r="G11" s="131"/>
    </row>
    <row r="12" spans="1:9" ht="16.5" customHeight="1" x14ac:dyDescent="0.2">
      <c r="A12" s="92" t="s">
        <v>60</v>
      </c>
      <c r="B12" s="158">
        <f>Jul!B12:C12</f>
        <v>0</v>
      </c>
      <c r="C12" s="158"/>
      <c r="E12" s="39" t="s">
        <v>61</v>
      </c>
      <c r="F12" s="131">
        <f>Jul!F12</f>
        <v>0</v>
      </c>
      <c r="G12" s="131"/>
    </row>
    <row r="13" spans="1:9" ht="25.5" customHeight="1" x14ac:dyDescent="0.2">
      <c r="A13" s="145" t="s">
        <v>63</v>
      </c>
      <c r="B13" s="145"/>
      <c r="C13" s="145"/>
      <c r="D13" s="145"/>
      <c r="E13" s="145"/>
      <c r="F13" s="145"/>
      <c r="G13" s="145"/>
    </row>
    <row r="14" spans="1:9" x14ac:dyDescent="0.2">
      <c r="A14" s="8"/>
      <c r="B14" s="9"/>
      <c r="C14" s="47" t="s">
        <v>65</v>
      </c>
      <c r="D14" s="47" t="s">
        <v>66</v>
      </c>
      <c r="E14" s="47" t="s">
        <v>67</v>
      </c>
      <c r="F14" s="47" t="s">
        <v>68</v>
      </c>
      <c r="G14" s="47" t="s">
        <v>69</v>
      </c>
    </row>
    <row r="15" spans="1:9" ht="25.5" customHeight="1" x14ac:dyDescent="0.2">
      <c r="A15" s="11" t="s">
        <v>71</v>
      </c>
      <c r="B15" s="12"/>
      <c r="C15" s="13" t="s">
        <v>72</v>
      </c>
      <c r="D15" s="13" t="s">
        <v>73</v>
      </c>
      <c r="E15" s="13" t="s">
        <v>74</v>
      </c>
      <c r="F15" s="13" t="s">
        <v>75</v>
      </c>
      <c r="G15" s="13" t="s">
        <v>76</v>
      </c>
    </row>
    <row r="16" spans="1:9" ht="18.95" customHeight="1" x14ac:dyDescent="0.2">
      <c r="A16" s="147" t="s">
        <v>78</v>
      </c>
      <c r="B16" s="10" t="s">
        <v>79</v>
      </c>
      <c r="C16" s="14"/>
      <c r="D16" s="110">
        <f>Jul!D16+Aug!C16</f>
        <v>0</v>
      </c>
      <c r="E16" s="15">
        <f>Jul!E16</f>
        <v>0</v>
      </c>
      <c r="F16" s="110">
        <f>+E16-D16</f>
        <v>0</v>
      </c>
      <c r="G16" s="116">
        <f>IF(E16=0,0,D16/E16)</f>
        <v>0</v>
      </c>
    </row>
    <row r="17" spans="1:7" ht="18.95" customHeight="1" x14ac:dyDescent="0.2">
      <c r="A17" s="147"/>
      <c r="B17" s="10" t="s">
        <v>81</v>
      </c>
      <c r="C17" s="14"/>
      <c r="D17" s="110">
        <f>Jul!D17+Aug!C17</f>
        <v>0</v>
      </c>
      <c r="E17" s="15">
        <f>Jul!E17</f>
        <v>0</v>
      </c>
      <c r="F17" s="110">
        <f t="shared" ref="F17:F29" si="0">+E17-D17</f>
        <v>0</v>
      </c>
      <c r="G17" s="116">
        <f t="shared" ref="G17:G31" si="1">IF(E17=0,0,D17/E17)</f>
        <v>0</v>
      </c>
    </row>
    <row r="18" spans="1:7" ht="18.95" customHeight="1" x14ac:dyDescent="0.2">
      <c r="A18" s="146" t="s">
        <v>83</v>
      </c>
      <c r="B18" s="43" t="s">
        <v>79</v>
      </c>
      <c r="C18" s="44"/>
      <c r="D18" s="110">
        <f>Jul!D18+Aug!C18</f>
        <v>0</v>
      </c>
      <c r="E18" s="44">
        <f>Jul!E18</f>
        <v>0</v>
      </c>
      <c r="F18" s="110">
        <f t="shared" si="0"/>
        <v>0</v>
      </c>
      <c r="G18" s="116">
        <f t="shared" si="1"/>
        <v>0</v>
      </c>
    </row>
    <row r="19" spans="1:7" ht="18.95" customHeight="1" x14ac:dyDescent="0.2">
      <c r="A19" s="155"/>
      <c r="B19" s="43" t="s">
        <v>81</v>
      </c>
      <c r="C19" s="44"/>
      <c r="D19" s="110">
        <f>Jul!D19+Aug!C19</f>
        <v>0</v>
      </c>
      <c r="E19" s="45">
        <f>Jul!E19</f>
        <v>0</v>
      </c>
      <c r="F19" s="110">
        <f t="shared" si="0"/>
        <v>0</v>
      </c>
      <c r="G19" s="116">
        <f t="shared" si="1"/>
        <v>0</v>
      </c>
    </row>
    <row r="20" spans="1:7" ht="18.95" customHeight="1" x14ac:dyDescent="0.2">
      <c r="A20" s="41" t="s">
        <v>85</v>
      </c>
      <c r="B20" s="40" t="s">
        <v>79</v>
      </c>
      <c r="C20" s="14"/>
      <c r="D20" s="110">
        <f>Jul!D20+Aug!C20</f>
        <v>0</v>
      </c>
      <c r="E20" s="15">
        <f>Jul!E20</f>
        <v>0</v>
      </c>
      <c r="F20" s="110">
        <f t="shared" si="0"/>
        <v>0</v>
      </c>
      <c r="G20" s="116">
        <f t="shared" si="1"/>
        <v>0</v>
      </c>
    </row>
    <row r="21" spans="1:7" ht="18.95" customHeight="1" x14ac:dyDescent="0.2">
      <c r="A21" s="42" t="s">
        <v>87</v>
      </c>
      <c r="B21" s="40" t="s">
        <v>81</v>
      </c>
      <c r="C21" s="14"/>
      <c r="D21" s="110">
        <f>Jul!D21+Aug!C21</f>
        <v>0</v>
      </c>
      <c r="E21" s="15">
        <f>Jul!E21</f>
        <v>0</v>
      </c>
      <c r="F21" s="110">
        <f t="shared" si="0"/>
        <v>0</v>
      </c>
      <c r="G21" s="116">
        <f t="shared" si="1"/>
        <v>0</v>
      </c>
    </row>
    <row r="22" spans="1:7" ht="18.95" customHeight="1" x14ac:dyDescent="0.2">
      <c r="A22" s="156" t="s">
        <v>89</v>
      </c>
      <c r="B22" s="43" t="s">
        <v>79</v>
      </c>
      <c r="C22" s="44"/>
      <c r="D22" s="110">
        <f>Jul!D22+Aug!C22</f>
        <v>0</v>
      </c>
      <c r="E22" s="45">
        <f>Jul!E22</f>
        <v>0</v>
      </c>
      <c r="F22" s="110">
        <f t="shared" si="0"/>
        <v>0</v>
      </c>
      <c r="G22" s="116">
        <f t="shared" si="1"/>
        <v>0</v>
      </c>
    </row>
    <row r="23" spans="1:7" ht="18.95" customHeight="1" x14ac:dyDescent="0.2">
      <c r="A23" s="146"/>
      <c r="B23" s="43" t="s">
        <v>81</v>
      </c>
      <c r="C23" s="44"/>
      <c r="D23" s="110">
        <f>Jul!D23+Aug!C23</f>
        <v>0</v>
      </c>
      <c r="E23" s="45">
        <f>Jul!E23</f>
        <v>0</v>
      </c>
      <c r="F23" s="110">
        <f t="shared" si="0"/>
        <v>0</v>
      </c>
      <c r="G23" s="116">
        <f t="shared" si="1"/>
        <v>0</v>
      </c>
    </row>
    <row r="24" spans="1:7" ht="18.95" customHeight="1" x14ac:dyDescent="0.2">
      <c r="A24" s="147" t="s">
        <v>92</v>
      </c>
      <c r="B24" s="10" t="s">
        <v>79</v>
      </c>
      <c r="C24" s="14"/>
      <c r="D24" s="110">
        <f>Jul!D24+Aug!C24</f>
        <v>0</v>
      </c>
      <c r="E24" s="15">
        <f>Jul!E24</f>
        <v>0</v>
      </c>
      <c r="F24" s="110">
        <f t="shared" si="0"/>
        <v>0</v>
      </c>
      <c r="G24" s="116">
        <f t="shared" si="1"/>
        <v>0</v>
      </c>
    </row>
    <row r="25" spans="1:7" ht="18.95" customHeight="1" x14ac:dyDescent="0.2">
      <c r="A25" s="147"/>
      <c r="B25" s="10" t="s">
        <v>81</v>
      </c>
      <c r="C25" s="14"/>
      <c r="D25" s="110">
        <f>Jul!D25+Aug!C25</f>
        <v>0</v>
      </c>
      <c r="E25" s="15">
        <f>Jul!E25</f>
        <v>0</v>
      </c>
      <c r="F25" s="110">
        <f t="shared" si="0"/>
        <v>0</v>
      </c>
      <c r="G25" s="116">
        <f t="shared" si="1"/>
        <v>0</v>
      </c>
    </row>
    <row r="26" spans="1:7" ht="18.95" customHeight="1" x14ac:dyDescent="0.2">
      <c r="A26" s="146" t="s">
        <v>95</v>
      </c>
      <c r="B26" s="43" t="s">
        <v>79</v>
      </c>
      <c r="C26" s="44"/>
      <c r="D26" s="110">
        <f>Jul!D26+Aug!C26</f>
        <v>0</v>
      </c>
      <c r="E26" s="45">
        <f>Jul!E26</f>
        <v>0</v>
      </c>
      <c r="F26" s="110">
        <f t="shared" si="0"/>
        <v>0</v>
      </c>
      <c r="G26" s="116">
        <f t="shared" si="1"/>
        <v>0</v>
      </c>
    </row>
    <row r="27" spans="1:7" ht="18.95" customHeight="1" x14ac:dyDescent="0.2">
      <c r="A27" s="146"/>
      <c r="B27" s="43" t="s">
        <v>81</v>
      </c>
      <c r="C27" s="46"/>
      <c r="D27" s="110">
        <f>Jul!D27+Aug!C27</f>
        <v>0</v>
      </c>
      <c r="E27" s="45">
        <f>Jul!E27</f>
        <v>0</v>
      </c>
      <c r="F27" s="110">
        <f t="shared" si="0"/>
        <v>0</v>
      </c>
      <c r="G27" s="116">
        <f t="shared" si="1"/>
        <v>0</v>
      </c>
    </row>
    <row r="28" spans="1:7" ht="18.95" customHeight="1" x14ac:dyDescent="0.2">
      <c r="A28" s="147" t="s">
        <v>98</v>
      </c>
      <c r="B28" s="10" t="s">
        <v>79</v>
      </c>
      <c r="C28" s="14"/>
      <c r="D28" s="110">
        <f>Jul!D28+Aug!C28</f>
        <v>0</v>
      </c>
      <c r="E28" s="15">
        <f>Jul!E28</f>
        <v>0</v>
      </c>
      <c r="F28" s="110">
        <f t="shared" si="0"/>
        <v>0</v>
      </c>
      <c r="G28" s="116">
        <f t="shared" si="1"/>
        <v>0</v>
      </c>
    </row>
    <row r="29" spans="1:7" ht="18.95" customHeight="1" thickBot="1" x14ac:dyDescent="0.25">
      <c r="A29" s="148"/>
      <c r="B29" s="33" t="s">
        <v>81</v>
      </c>
      <c r="C29" s="16"/>
      <c r="D29" s="111">
        <f>Jul!D29+Aug!C29</f>
        <v>0</v>
      </c>
      <c r="E29" s="15">
        <f>Jul!E29</f>
        <v>0</v>
      </c>
      <c r="F29" s="111">
        <f t="shared" si="0"/>
        <v>0</v>
      </c>
      <c r="G29" s="117">
        <f t="shared" si="1"/>
        <v>0</v>
      </c>
    </row>
    <row r="30" spans="1:7" ht="18.95" customHeight="1" x14ac:dyDescent="0.2">
      <c r="A30" s="149" t="s">
        <v>100</v>
      </c>
      <c r="B30" s="34" t="s">
        <v>79</v>
      </c>
      <c r="C30" s="112">
        <f t="shared" ref="C30:F31" si="2">C16+C18+C20+C22+C24+C26+C28</f>
        <v>0</v>
      </c>
      <c r="D30" s="112">
        <f>Jul!D30+Aug!C30</f>
        <v>0</v>
      </c>
      <c r="E30" s="112">
        <f t="shared" si="2"/>
        <v>0</v>
      </c>
      <c r="F30" s="112">
        <f t="shared" si="2"/>
        <v>0</v>
      </c>
      <c r="G30" s="114">
        <f t="shared" si="1"/>
        <v>0</v>
      </c>
    </row>
    <row r="31" spans="1:7" ht="18.95" customHeight="1" thickBot="1" x14ac:dyDescent="0.25">
      <c r="A31" s="150"/>
      <c r="B31" s="35" t="s">
        <v>81</v>
      </c>
      <c r="C31" s="113">
        <f t="shared" si="2"/>
        <v>0</v>
      </c>
      <c r="D31" s="113">
        <f>Jul!D31+Aug!C31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Jul!C34+Aug!C34</f>
        <v>0</v>
      </c>
      <c r="E34" s="15">
        <f>Jul!E34</f>
        <v>0</v>
      </c>
      <c r="F34" s="118">
        <f>+E34-D34</f>
        <v>0</v>
      </c>
      <c r="G34" s="116">
        <f t="shared" ref="G34:G42" si="3">IF(E34=0,0,D34/E34)</f>
        <v>0</v>
      </c>
    </row>
    <row r="35" spans="1:10" ht="18.95" customHeight="1" x14ac:dyDescent="0.2">
      <c r="A35" s="20" t="s">
        <v>106</v>
      </c>
      <c r="B35" s="7"/>
      <c r="C35" s="21"/>
      <c r="D35" s="118">
        <f>Jul!C35+Aug!C35</f>
        <v>0</v>
      </c>
      <c r="E35" s="21">
        <f>Jul!E35</f>
        <v>0</v>
      </c>
      <c r="F35" s="118">
        <f>+E35-D35</f>
        <v>0</v>
      </c>
      <c r="G35" s="116">
        <f>IF(E35=0,0,D35/E35)</f>
        <v>0</v>
      </c>
    </row>
    <row r="36" spans="1:10" ht="18.95" customHeight="1" x14ac:dyDescent="0.2">
      <c r="A36" s="20" t="s">
        <v>107</v>
      </c>
      <c r="B36" s="7"/>
      <c r="C36" s="15"/>
      <c r="D36" s="119">
        <f>Jul!C36+Aug!C36</f>
        <v>0</v>
      </c>
      <c r="E36" s="15">
        <f>Jul!E36</f>
        <v>0</v>
      </c>
      <c r="F36" s="119">
        <f>+E36-D36</f>
        <v>0</v>
      </c>
      <c r="G36" s="117">
        <f>IF(E36=0,0,D36/E36)</f>
        <v>0</v>
      </c>
    </row>
    <row r="37" spans="1:10" ht="18.95" customHeight="1" x14ac:dyDescent="0.2">
      <c r="A37" s="20" t="s">
        <v>108</v>
      </c>
      <c r="B37" s="7"/>
      <c r="C37" s="21"/>
      <c r="D37" s="118">
        <f>Jul!C37+Aug!C37</f>
        <v>0</v>
      </c>
      <c r="E37" s="15">
        <f>Jul!E37</f>
        <v>0</v>
      </c>
      <c r="F37" s="118">
        <f t="shared" ref="F37:F42" si="4">+E37-D37</f>
        <v>0</v>
      </c>
      <c r="G37" s="116">
        <f t="shared" si="3"/>
        <v>0</v>
      </c>
    </row>
    <row r="38" spans="1:10" ht="18.95" customHeight="1" thickBot="1" x14ac:dyDescent="0.25">
      <c r="A38" s="20" t="s">
        <v>109</v>
      </c>
      <c r="B38" s="7"/>
      <c r="C38" s="21"/>
      <c r="D38" s="118">
        <f>Jul!C38+Aug!C38</f>
        <v>0</v>
      </c>
      <c r="E38" s="21">
        <f>Jul!E38</f>
        <v>0</v>
      </c>
      <c r="F38" s="118">
        <f t="shared" si="4"/>
        <v>0</v>
      </c>
      <c r="G38" s="116">
        <f t="shared" si="3"/>
        <v>0</v>
      </c>
    </row>
    <row r="39" spans="1:10" ht="18.95" customHeight="1" thickBot="1" x14ac:dyDescent="0.25">
      <c r="A39" s="20" t="s">
        <v>110</v>
      </c>
      <c r="B39" s="7"/>
      <c r="C39" s="120">
        <f t="shared" ref="C39" si="5">SUM(C30:C31)-SUM(C34:C38)</f>
        <v>0</v>
      </c>
      <c r="D39" s="120">
        <f>Jul!C39+Aug!C39</f>
        <v>0</v>
      </c>
      <c r="E39" s="120">
        <f>SUM(E30:E31)-SUM(E34:E38)</f>
        <v>0</v>
      </c>
      <c r="F39" s="122">
        <f>SUM(F30:F31)-SUM(F34:F38)</f>
        <v>0</v>
      </c>
      <c r="G39" s="123">
        <f t="shared" si="3"/>
        <v>0</v>
      </c>
    </row>
    <row r="40" spans="1:10" ht="18.95" customHeight="1" thickBot="1" x14ac:dyDescent="0.25">
      <c r="A40" s="22" t="s">
        <v>111</v>
      </c>
      <c r="C40" s="21"/>
      <c r="D40" s="121">
        <f>Jul!C40+Aug!C40</f>
        <v>0</v>
      </c>
      <c r="E40" s="21">
        <f>Jul!E40</f>
        <v>0</v>
      </c>
      <c r="F40" s="122">
        <f t="shared" ref="F40" si="6">+E40-D40</f>
        <v>0</v>
      </c>
      <c r="G40" s="124">
        <f t="shared" si="3"/>
        <v>0</v>
      </c>
    </row>
    <row r="41" spans="1:10" ht="18.95" customHeight="1" thickBot="1" x14ac:dyDescent="0.25">
      <c r="A41" s="22" t="s">
        <v>112</v>
      </c>
      <c r="C41" s="121">
        <f>IF(C39-C40+Jul!D41&gt;=Aug!E41,Aug!E41-Jul!D41,IF(Aug!E41-Aug!C39-Jul!D41&lt;Aug!E41,Aug!C39-Aug!C40))</f>
        <v>0</v>
      </c>
      <c r="D41" s="121">
        <f>Jul!C41+Aug!C41</f>
        <v>0</v>
      </c>
      <c r="E41" s="21">
        <f>Jul!E41</f>
        <v>0</v>
      </c>
      <c r="F41" s="122">
        <f t="shared" si="4"/>
        <v>0</v>
      </c>
      <c r="G41" s="124">
        <f t="shared" si="3"/>
        <v>0</v>
      </c>
      <c r="I41" s="160"/>
      <c r="J41" s="160"/>
    </row>
    <row r="42" spans="1:10" ht="18.95" customHeight="1" thickBot="1" x14ac:dyDescent="0.25">
      <c r="A42" s="23" t="s">
        <v>113</v>
      </c>
      <c r="B42" s="7"/>
      <c r="C42" s="110">
        <f>+C39-C40-C41</f>
        <v>0</v>
      </c>
      <c r="D42" s="110">
        <f>Jul!C42+Aug!C42</f>
        <v>0</v>
      </c>
      <c r="E42" s="110">
        <f>E39-E40-E41</f>
        <v>0</v>
      </c>
      <c r="F42" s="122">
        <f t="shared" si="4"/>
        <v>0</v>
      </c>
      <c r="G42" s="116">
        <f t="shared" si="3"/>
        <v>0</v>
      </c>
    </row>
    <row r="43" spans="1:10" ht="15" customHeight="1" x14ac:dyDescent="0.2">
      <c r="A43" s="4"/>
      <c r="C43" s="17"/>
      <c r="D43" s="17"/>
      <c r="E43" s="17"/>
      <c r="F43" s="61"/>
      <c r="G43" s="25"/>
    </row>
    <row r="44" spans="1:10"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Jul!C45+Aug!C45</f>
        <v>0</v>
      </c>
      <c r="E45" s="15">
        <f>Jul!E45</f>
        <v>0</v>
      </c>
      <c r="F45" s="110">
        <f>+E45-D45</f>
        <v>0</v>
      </c>
      <c r="G45" s="116">
        <f>IF(E45=0,0,D45/E45)</f>
        <v>0</v>
      </c>
    </row>
    <row r="46" spans="1:10" ht="15" customHeight="1" x14ac:dyDescent="0.2">
      <c r="A46" s="4"/>
      <c r="C46" s="17"/>
      <c r="D46" s="17"/>
      <c r="E46" s="24"/>
      <c r="F46" s="17"/>
      <c r="G46" s="25"/>
    </row>
    <row r="47" spans="1:10"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t="s">
        <v>123</v>
      </c>
    </row>
    <row r="48" spans="1:10" ht="18.95" customHeight="1" thickBot="1" x14ac:dyDescent="0.25">
      <c r="A48" s="138" t="str">
        <f>IF(Jul!A48&lt;&gt;0,Jul!A48,"")</f>
        <v/>
      </c>
      <c r="B48" s="139"/>
      <c r="C48" s="49"/>
      <c r="D48" s="125">
        <f>Jul!C48+Aug!C48</f>
        <v>0</v>
      </c>
      <c r="E48" s="26">
        <f>Jul!E48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3"/>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VYMDS/8+D8cJlzFFcYxRaWd2ZCsr29NzdyuPqaZOzjpUlj17am3Gt2alZhjnU36colKh1aIPxBbZlh+eo2PtOg==" saltValue="JjFAjQC4jn75kojQet8C7Q==" spinCount="100000" sheet="1" objects="1" scenarios="1"/>
  <mergeCells count="29">
    <mergeCell ref="A48:B48"/>
    <mergeCell ref="E50:F50"/>
    <mergeCell ref="A56:G56"/>
    <mergeCell ref="A58:G58"/>
    <mergeCell ref="A13:G13"/>
    <mergeCell ref="A26:A27"/>
    <mergeCell ref="A28:A29"/>
    <mergeCell ref="A30:A31"/>
    <mergeCell ref="A33:B33"/>
    <mergeCell ref="I41:J41"/>
    <mergeCell ref="A44:B44"/>
    <mergeCell ref="A47:B47"/>
    <mergeCell ref="A16:A17"/>
    <mergeCell ref="A18:A19"/>
    <mergeCell ref="A22:A23"/>
    <mergeCell ref="A24:A25"/>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43" priority="2" operator="equal">
      <formula>"NO***"</formula>
    </cfRule>
  </conditionalFormatting>
  <conditionalFormatting sqref="F39:F43">
    <cfRule type="cellIs" dxfId="42" priority="4" operator="lessThan">
      <formula>0</formula>
    </cfRule>
  </conditionalFormatting>
  <conditionalFormatting sqref="G48">
    <cfRule type="cellIs" dxfId="41" priority="1" operator="lessThan">
      <formula>0</formula>
    </cfRule>
  </conditionalFormatting>
  <conditionalFormatting sqref="G50">
    <cfRule type="cellIs" dxfId="40" priority="3" operator="equal">
      <formula>"NO****"</formula>
    </cfRule>
  </conditionalFormatting>
  <dataValidations count="1">
    <dataValidation allowBlank="1" showErrorMessage="1" sqref="B12:C12 F9:G9" xr:uid="{00000000-0002-0000-0200-000001000000}"/>
  </dataValidations>
  <printOptions horizontalCentered="1" verticalCentered="1"/>
  <pageMargins left="0.25" right="0.25" top="0.5" bottom="0.5" header="0.3" footer="0.3"/>
  <pageSetup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pageSetUpPr fitToPage="1"/>
  </sheetPr>
  <dimension ref="A1:J66"/>
  <sheetViews>
    <sheetView showGridLines="0" topLeftCell="A25" zoomScaleNormal="100" zoomScaleSheetLayoutView="100" workbookViewId="0">
      <selection activeCell="G50" sqref="G50"/>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x14ac:dyDescent="0.25">
      <c r="A1" s="132" t="s">
        <v>42</v>
      </c>
      <c r="B1" s="132"/>
      <c r="C1" s="132"/>
      <c r="D1" s="132"/>
      <c r="E1" s="132"/>
      <c r="F1" s="132"/>
      <c r="G1" s="132"/>
      <c r="H1" s="60"/>
      <c r="I1" s="60"/>
    </row>
    <row r="2" spans="1:9" s="1" customFormat="1" ht="15" x14ac:dyDescent="0.2">
      <c r="A2" s="133" t="s">
        <v>43</v>
      </c>
      <c r="B2" s="133"/>
      <c r="C2" s="133"/>
      <c r="D2" s="133"/>
      <c r="E2" s="133"/>
      <c r="F2" s="133"/>
      <c r="G2" s="133"/>
      <c r="H2" s="2"/>
      <c r="I2" s="2"/>
    </row>
    <row r="3" spans="1:9" x14ac:dyDescent="0.2">
      <c r="A3" s="5"/>
      <c r="B3" s="5"/>
      <c r="C3" s="5"/>
      <c r="D3" s="5"/>
      <c r="E3" s="5"/>
      <c r="F3" s="5"/>
      <c r="G3" s="5"/>
      <c r="H3" s="5"/>
      <c r="I3" s="5"/>
    </row>
    <row r="4" spans="1:9" ht="15.75" x14ac:dyDescent="0.25">
      <c r="A4" s="134" t="str">
        <f>Jul!A4</f>
        <v>Report is due to AAA4 by the 15th calendar day of each month</v>
      </c>
      <c r="B4" s="134"/>
      <c r="C4" s="134"/>
      <c r="D4" s="134"/>
      <c r="E4" s="134"/>
      <c r="F4" s="134"/>
      <c r="G4" s="134"/>
      <c r="H4" s="6"/>
      <c r="I4" s="6"/>
    </row>
    <row r="5" spans="1:9" x14ac:dyDescent="0.2">
      <c r="A5" s="135" t="str">
        <f>Jul!A5</f>
        <v>Monthly Financial Report/Request for Funds - Title III-B, C, D, &amp; E</v>
      </c>
      <c r="B5" s="135"/>
      <c r="C5" s="135"/>
      <c r="D5" s="135"/>
      <c r="E5" s="135"/>
      <c r="F5" s="135"/>
      <c r="G5" s="135"/>
      <c r="H5" s="6"/>
      <c r="I5" s="6"/>
    </row>
    <row r="6" spans="1:9" x14ac:dyDescent="0.2">
      <c r="A6" s="108"/>
      <c r="B6" s="108"/>
      <c r="C6" s="108"/>
      <c r="D6" s="109" t="str">
        <f>Jul!D6</f>
        <v>Fiscal Year 2023-2024</v>
      </c>
      <c r="E6" s="108"/>
      <c r="F6" s="108"/>
      <c r="G6" s="108"/>
      <c r="H6" s="6"/>
      <c r="I6" s="6"/>
    </row>
    <row r="8" spans="1:9" x14ac:dyDescent="0.2">
      <c r="A8" s="12" t="s">
        <v>51</v>
      </c>
      <c r="E8" s="39" t="s">
        <v>52</v>
      </c>
      <c r="F8" s="158">
        <f>Jul!F8:G8</f>
        <v>0</v>
      </c>
      <c r="G8" s="158"/>
    </row>
    <row r="9" spans="1:9" ht="16.5" customHeight="1" x14ac:dyDescent="0.2">
      <c r="A9" s="157">
        <f>Jul!A9:C9</f>
        <v>0</v>
      </c>
      <c r="B9" s="157"/>
      <c r="C9" s="157"/>
      <c r="E9" s="39" t="s">
        <v>54</v>
      </c>
      <c r="F9" s="158">
        <f>Jul!F9:G9</f>
        <v>0</v>
      </c>
      <c r="G9" s="158"/>
    </row>
    <row r="10" spans="1:9" ht="16.5" customHeight="1" x14ac:dyDescent="0.2">
      <c r="A10" s="159">
        <f>Jul!A10:C10</f>
        <v>0</v>
      </c>
      <c r="B10" s="159"/>
      <c r="C10" s="159"/>
      <c r="E10" s="39" t="s">
        <v>56</v>
      </c>
      <c r="F10" s="137">
        <f>Aug!F10+30</f>
        <v>45199</v>
      </c>
      <c r="G10" s="137"/>
    </row>
    <row r="11" spans="1:9" ht="16.5" customHeight="1" x14ac:dyDescent="0.2">
      <c r="A11" s="159">
        <f>Jul!A11:C11</f>
        <v>0</v>
      </c>
      <c r="B11" s="159"/>
      <c r="C11" s="159"/>
      <c r="E11" s="39" t="s">
        <v>58</v>
      </c>
      <c r="F11" s="131">
        <f>Aug!F11</f>
        <v>0</v>
      </c>
      <c r="G11" s="131"/>
    </row>
    <row r="12" spans="1:9" ht="16.5" customHeight="1" x14ac:dyDescent="0.2">
      <c r="A12" s="92" t="s">
        <v>60</v>
      </c>
      <c r="B12" s="158">
        <f>Jul!B12:C12</f>
        <v>0</v>
      </c>
      <c r="C12" s="158"/>
      <c r="E12" s="39" t="s">
        <v>61</v>
      </c>
      <c r="F12" s="131">
        <f>Aug!F12</f>
        <v>0</v>
      </c>
      <c r="G12" s="131"/>
    </row>
    <row r="13" spans="1:9" ht="25.5" customHeight="1" x14ac:dyDescent="0.2">
      <c r="A13" s="145" t="s">
        <v>63</v>
      </c>
      <c r="B13" s="145"/>
      <c r="C13" s="145"/>
      <c r="D13" s="145"/>
      <c r="E13" s="145"/>
      <c r="F13" s="145"/>
      <c r="G13" s="145"/>
    </row>
    <row r="14" spans="1:9" x14ac:dyDescent="0.2">
      <c r="A14" s="8"/>
      <c r="B14" s="9"/>
      <c r="C14" s="47" t="s">
        <v>65</v>
      </c>
      <c r="D14" s="47" t="s">
        <v>66</v>
      </c>
      <c r="E14" s="47" t="s">
        <v>67</v>
      </c>
      <c r="F14" s="47" t="s">
        <v>68</v>
      </c>
      <c r="G14" s="47" t="s">
        <v>69</v>
      </c>
    </row>
    <row r="15" spans="1:9" ht="25.5" customHeight="1" x14ac:dyDescent="0.2">
      <c r="A15" s="11" t="s">
        <v>71</v>
      </c>
      <c r="B15" s="12"/>
      <c r="C15" s="13" t="s">
        <v>72</v>
      </c>
      <c r="D15" s="13" t="s">
        <v>73</v>
      </c>
      <c r="E15" s="13" t="s">
        <v>74</v>
      </c>
      <c r="F15" s="13" t="s">
        <v>75</v>
      </c>
      <c r="G15" s="13" t="s">
        <v>76</v>
      </c>
    </row>
    <row r="16" spans="1:9" ht="18.95" customHeight="1" x14ac:dyDescent="0.2">
      <c r="A16" s="147" t="s">
        <v>78</v>
      </c>
      <c r="B16" s="10" t="s">
        <v>79</v>
      </c>
      <c r="C16" s="14"/>
      <c r="D16" s="110">
        <f>Aug!D16+Sep!C16</f>
        <v>0</v>
      </c>
      <c r="E16" s="15">
        <f>Aug!E16</f>
        <v>0</v>
      </c>
      <c r="F16" s="110">
        <f>+E16-D16</f>
        <v>0</v>
      </c>
      <c r="G16" s="116">
        <f>IF(E16=0,0,D16/E16)</f>
        <v>0</v>
      </c>
    </row>
    <row r="17" spans="1:7" ht="18.95" customHeight="1" x14ac:dyDescent="0.2">
      <c r="A17" s="147"/>
      <c r="B17" s="10" t="s">
        <v>81</v>
      </c>
      <c r="C17" s="14"/>
      <c r="D17" s="110">
        <f>Aug!D17+Sep!C17</f>
        <v>0</v>
      </c>
      <c r="E17" s="15">
        <f>Aug!E17</f>
        <v>0</v>
      </c>
      <c r="F17" s="110">
        <f t="shared" ref="F17:F29" si="0">+E17-D17</f>
        <v>0</v>
      </c>
      <c r="G17" s="116">
        <f t="shared" ref="G17:G31" si="1">IF(E17=0,0,D17/E17)</f>
        <v>0</v>
      </c>
    </row>
    <row r="18" spans="1:7" ht="18.95" customHeight="1" x14ac:dyDescent="0.2">
      <c r="A18" s="146" t="s">
        <v>83</v>
      </c>
      <c r="B18" s="43" t="s">
        <v>79</v>
      </c>
      <c r="C18" s="44"/>
      <c r="D18" s="110">
        <f>Aug!D18+Sep!C18</f>
        <v>0</v>
      </c>
      <c r="E18" s="44">
        <f>Aug!E18</f>
        <v>0</v>
      </c>
      <c r="F18" s="110">
        <f t="shared" si="0"/>
        <v>0</v>
      </c>
      <c r="G18" s="116">
        <f t="shared" si="1"/>
        <v>0</v>
      </c>
    </row>
    <row r="19" spans="1:7" ht="18.95" customHeight="1" x14ac:dyDescent="0.2">
      <c r="A19" s="155"/>
      <c r="B19" s="43" t="s">
        <v>81</v>
      </c>
      <c r="C19" s="44"/>
      <c r="D19" s="110">
        <f>Aug!D19+Sep!C19</f>
        <v>0</v>
      </c>
      <c r="E19" s="45">
        <f>Aug!E19</f>
        <v>0</v>
      </c>
      <c r="F19" s="110">
        <f t="shared" si="0"/>
        <v>0</v>
      </c>
      <c r="G19" s="116">
        <f t="shared" si="1"/>
        <v>0</v>
      </c>
    </row>
    <row r="20" spans="1:7" ht="18.95" customHeight="1" x14ac:dyDescent="0.2">
      <c r="A20" s="41" t="s">
        <v>85</v>
      </c>
      <c r="B20" s="40" t="s">
        <v>79</v>
      </c>
      <c r="C20" s="14"/>
      <c r="D20" s="110">
        <f>Aug!D20+Sep!C20</f>
        <v>0</v>
      </c>
      <c r="E20" s="15">
        <f>Aug!E20</f>
        <v>0</v>
      </c>
      <c r="F20" s="110">
        <f t="shared" si="0"/>
        <v>0</v>
      </c>
      <c r="G20" s="116">
        <f t="shared" si="1"/>
        <v>0</v>
      </c>
    </row>
    <row r="21" spans="1:7" ht="18.95" customHeight="1" x14ac:dyDescent="0.2">
      <c r="A21" s="42" t="s">
        <v>87</v>
      </c>
      <c r="B21" s="40" t="s">
        <v>81</v>
      </c>
      <c r="C21" s="14"/>
      <c r="D21" s="110">
        <f>Aug!D21+Sep!C21</f>
        <v>0</v>
      </c>
      <c r="E21" s="15">
        <f>Aug!E21</f>
        <v>0</v>
      </c>
      <c r="F21" s="110">
        <f t="shared" si="0"/>
        <v>0</v>
      </c>
      <c r="G21" s="116">
        <f t="shared" si="1"/>
        <v>0</v>
      </c>
    </row>
    <row r="22" spans="1:7" ht="18.95" customHeight="1" x14ac:dyDescent="0.2">
      <c r="A22" s="156" t="s">
        <v>89</v>
      </c>
      <c r="B22" s="43" t="s">
        <v>79</v>
      </c>
      <c r="C22" s="44"/>
      <c r="D22" s="110">
        <f>Aug!D22+Sep!C22</f>
        <v>0</v>
      </c>
      <c r="E22" s="45">
        <f>Aug!E22</f>
        <v>0</v>
      </c>
      <c r="F22" s="110">
        <f t="shared" si="0"/>
        <v>0</v>
      </c>
      <c r="G22" s="116">
        <f t="shared" si="1"/>
        <v>0</v>
      </c>
    </row>
    <row r="23" spans="1:7" ht="18.95" customHeight="1" x14ac:dyDescent="0.2">
      <c r="A23" s="146"/>
      <c r="B23" s="43" t="s">
        <v>81</v>
      </c>
      <c r="C23" s="44"/>
      <c r="D23" s="110">
        <f>Aug!D23+Sep!C23</f>
        <v>0</v>
      </c>
      <c r="E23" s="45">
        <f>Aug!E23</f>
        <v>0</v>
      </c>
      <c r="F23" s="110">
        <f t="shared" si="0"/>
        <v>0</v>
      </c>
      <c r="G23" s="116">
        <f t="shared" si="1"/>
        <v>0</v>
      </c>
    </row>
    <row r="24" spans="1:7" ht="18.95" customHeight="1" x14ac:dyDescent="0.2">
      <c r="A24" s="147" t="s">
        <v>92</v>
      </c>
      <c r="B24" s="10" t="s">
        <v>79</v>
      </c>
      <c r="C24" s="14"/>
      <c r="D24" s="110">
        <f>Aug!D24+Sep!C24</f>
        <v>0</v>
      </c>
      <c r="E24" s="15">
        <f>Aug!E24</f>
        <v>0</v>
      </c>
      <c r="F24" s="110">
        <f t="shared" si="0"/>
        <v>0</v>
      </c>
      <c r="G24" s="116">
        <f t="shared" si="1"/>
        <v>0</v>
      </c>
    </row>
    <row r="25" spans="1:7" ht="18.95" customHeight="1" x14ac:dyDescent="0.2">
      <c r="A25" s="147"/>
      <c r="B25" s="10" t="s">
        <v>81</v>
      </c>
      <c r="C25" s="14"/>
      <c r="D25" s="110">
        <f>Aug!D25+Sep!C25</f>
        <v>0</v>
      </c>
      <c r="E25" s="15">
        <f>Aug!E25</f>
        <v>0</v>
      </c>
      <c r="F25" s="110">
        <f t="shared" si="0"/>
        <v>0</v>
      </c>
      <c r="G25" s="116">
        <f t="shared" si="1"/>
        <v>0</v>
      </c>
    </row>
    <row r="26" spans="1:7" ht="18.95" customHeight="1" x14ac:dyDescent="0.2">
      <c r="A26" s="146" t="s">
        <v>95</v>
      </c>
      <c r="B26" s="43" t="s">
        <v>79</v>
      </c>
      <c r="C26" s="44"/>
      <c r="D26" s="110">
        <f>Aug!D26+Sep!C26</f>
        <v>0</v>
      </c>
      <c r="E26" s="45">
        <f>Aug!E26</f>
        <v>0</v>
      </c>
      <c r="F26" s="110">
        <f t="shared" si="0"/>
        <v>0</v>
      </c>
      <c r="G26" s="116">
        <f t="shared" si="1"/>
        <v>0</v>
      </c>
    </row>
    <row r="27" spans="1:7" ht="18.95" customHeight="1" x14ac:dyDescent="0.2">
      <c r="A27" s="146"/>
      <c r="B27" s="43" t="s">
        <v>81</v>
      </c>
      <c r="C27" s="46"/>
      <c r="D27" s="110">
        <f>Aug!D27+Sep!C27</f>
        <v>0</v>
      </c>
      <c r="E27" s="45">
        <f>Aug!E27</f>
        <v>0</v>
      </c>
      <c r="F27" s="110">
        <f t="shared" si="0"/>
        <v>0</v>
      </c>
      <c r="G27" s="116">
        <f t="shared" si="1"/>
        <v>0</v>
      </c>
    </row>
    <row r="28" spans="1:7" ht="18.95" customHeight="1" x14ac:dyDescent="0.2">
      <c r="A28" s="147" t="s">
        <v>98</v>
      </c>
      <c r="B28" s="10" t="s">
        <v>79</v>
      </c>
      <c r="C28" s="14"/>
      <c r="D28" s="110">
        <f>Aug!D28+Sep!C28</f>
        <v>0</v>
      </c>
      <c r="E28" s="15">
        <f>Aug!E28</f>
        <v>0</v>
      </c>
      <c r="F28" s="110">
        <f t="shared" si="0"/>
        <v>0</v>
      </c>
      <c r="G28" s="116">
        <f t="shared" si="1"/>
        <v>0</v>
      </c>
    </row>
    <row r="29" spans="1:7" ht="18.95" customHeight="1" thickBot="1" x14ac:dyDescent="0.25">
      <c r="A29" s="148"/>
      <c r="B29" s="33" t="s">
        <v>81</v>
      </c>
      <c r="C29" s="16"/>
      <c r="D29" s="111">
        <f>Aug!D29+Sep!C29</f>
        <v>0</v>
      </c>
      <c r="E29" s="15">
        <f>Aug!E29</f>
        <v>0</v>
      </c>
      <c r="F29" s="111">
        <f t="shared" si="0"/>
        <v>0</v>
      </c>
      <c r="G29" s="117">
        <f t="shared" si="1"/>
        <v>0</v>
      </c>
    </row>
    <row r="30" spans="1:7" ht="18.95" customHeight="1" x14ac:dyDescent="0.2">
      <c r="A30" s="149" t="s">
        <v>100</v>
      </c>
      <c r="B30" s="34" t="s">
        <v>79</v>
      </c>
      <c r="C30" s="112">
        <f t="shared" ref="C30:F31" si="2">C16+C18+C20+C22+C24+C26+C28</f>
        <v>0</v>
      </c>
      <c r="D30" s="112">
        <f>Aug!D30+Sep!C30</f>
        <v>0</v>
      </c>
      <c r="E30" s="112">
        <f t="shared" si="2"/>
        <v>0</v>
      </c>
      <c r="F30" s="112">
        <f t="shared" si="2"/>
        <v>0</v>
      </c>
      <c r="G30" s="114">
        <f t="shared" si="1"/>
        <v>0</v>
      </c>
    </row>
    <row r="31" spans="1:7" ht="18.95" customHeight="1" thickBot="1" x14ac:dyDescent="0.25">
      <c r="A31" s="150"/>
      <c r="B31" s="35" t="s">
        <v>81</v>
      </c>
      <c r="C31" s="113">
        <f t="shared" si="2"/>
        <v>0</v>
      </c>
      <c r="D31" s="113">
        <f>Aug!D31+Sep!C31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Aug!D34+Sep!C34</f>
        <v>0</v>
      </c>
      <c r="E34" s="15">
        <f>Aug!E34</f>
        <v>0</v>
      </c>
      <c r="F34" s="118">
        <f>+E34-D34</f>
        <v>0</v>
      </c>
      <c r="G34" s="116">
        <f t="shared" ref="G34:G42" si="3">IF(E34=0,0,D34/E34)</f>
        <v>0</v>
      </c>
    </row>
    <row r="35" spans="1:10" ht="18.95" customHeight="1" x14ac:dyDescent="0.2">
      <c r="A35" s="20" t="s">
        <v>106</v>
      </c>
      <c r="B35" s="7"/>
      <c r="C35" s="21"/>
      <c r="D35" s="118">
        <f>Aug!D35+Sep!C35</f>
        <v>0</v>
      </c>
      <c r="E35" s="21">
        <f>Aug!E35</f>
        <v>0</v>
      </c>
      <c r="F35" s="118">
        <f>+E35-D35</f>
        <v>0</v>
      </c>
      <c r="G35" s="116">
        <f>IF(E35=0,0,D35/E35)</f>
        <v>0</v>
      </c>
    </row>
    <row r="36" spans="1:10" ht="18.95" customHeight="1" x14ac:dyDescent="0.2">
      <c r="A36" s="20" t="s">
        <v>107</v>
      </c>
      <c r="B36" s="7"/>
      <c r="C36" s="15"/>
      <c r="D36" s="119">
        <f>Aug!D36+Sep!C36</f>
        <v>0</v>
      </c>
      <c r="E36" s="15">
        <f>Aug!E36</f>
        <v>0</v>
      </c>
      <c r="F36" s="119">
        <f>+E36-D36</f>
        <v>0</v>
      </c>
      <c r="G36" s="117">
        <f>IF(E36=0,0,D36/E36)</f>
        <v>0</v>
      </c>
    </row>
    <row r="37" spans="1:10" ht="18.95" customHeight="1" x14ac:dyDescent="0.2">
      <c r="A37" s="20" t="s">
        <v>108</v>
      </c>
      <c r="B37" s="7"/>
      <c r="C37" s="21"/>
      <c r="D37" s="118">
        <f>Aug!D37+Sep!C37</f>
        <v>0</v>
      </c>
      <c r="E37" s="15">
        <f>Aug!E37</f>
        <v>0</v>
      </c>
      <c r="F37" s="118">
        <f t="shared" ref="F37:F42" si="4">+E37-D37</f>
        <v>0</v>
      </c>
      <c r="G37" s="116">
        <f t="shared" si="3"/>
        <v>0</v>
      </c>
    </row>
    <row r="38" spans="1:10" ht="18.95" customHeight="1" thickBot="1" x14ac:dyDescent="0.25">
      <c r="A38" s="20" t="s">
        <v>109</v>
      </c>
      <c r="B38" s="7"/>
      <c r="C38" s="21"/>
      <c r="D38" s="118">
        <f>Aug!D38+Sep!C38</f>
        <v>0</v>
      </c>
      <c r="E38" s="21">
        <f>Aug!E38</f>
        <v>0</v>
      </c>
      <c r="F38" s="118">
        <f t="shared" si="4"/>
        <v>0</v>
      </c>
      <c r="G38" s="116">
        <f t="shared" si="3"/>
        <v>0</v>
      </c>
    </row>
    <row r="39" spans="1:10" ht="18.95" customHeight="1" thickBot="1" x14ac:dyDescent="0.25">
      <c r="A39" s="20" t="s">
        <v>110</v>
      </c>
      <c r="B39" s="7"/>
      <c r="C39" s="120">
        <f t="shared" ref="C39" si="5">SUM(C30:C31)-SUM(C34:C38)</f>
        <v>0</v>
      </c>
      <c r="D39" s="120">
        <f>Aug!D39+Sep!C39</f>
        <v>0</v>
      </c>
      <c r="E39" s="120">
        <f>SUM(E30:E31)-SUM(E34:E38)</f>
        <v>0</v>
      </c>
      <c r="F39" s="122">
        <f>SUM(F30:F31)-SUM(F34:F38)</f>
        <v>0</v>
      </c>
      <c r="G39" s="123">
        <f t="shared" si="3"/>
        <v>0</v>
      </c>
    </row>
    <row r="40" spans="1:10" ht="18.95" customHeight="1" thickBot="1" x14ac:dyDescent="0.25">
      <c r="A40" s="22" t="s">
        <v>111</v>
      </c>
      <c r="C40" s="21"/>
      <c r="D40" s="121">
        <f>Aug!D40+Sep!C40</f>
        <v>0</v>
      </c>
      <c r="E40" s="21">
        <f>Aug!E40</f>
        <v>0</v>
      </c>
      <c r="F40" s="122">
        <f t="shared" ref="F40" si="6">+E40-D40</f>
        <v>0</v>
      </c>
      <c r="G40" s="124">
        <f t="shared" si="3"/>
        <v>0</v>
      </c>
    </row>
    <row r="41" spans="1:10" ht="18.95" customHeight="1" thickBot="1" x14ac:dyDescent="0.25">
      <c r="A41" s="22" t="s">
        <v>112</v>
      </c>
      <c r="C41" s="121">
        <f>IF(C39-C40+Aug!D41&gt;=Sep!E41, Sep!E41-Aug!D41,IF(Sep!E41-Sep!C39-Aug!D41&lt;Sep!E41,Sep!C39-Sep!C40))</f>
        <v>0</v>
      </c>
      <c r="D41" s="121">
        <f>Aug!D41+Sep!C41</f>
        <v>0</v>
      </c>
      <c r="E41" s="21">
        <f>Aug!E41</f>
        <v>0</v>
      </c>
      <c r="F41" s="122">
        <f t="shared" si="4"/>
        <v>0</v>
      </c>
      <c r="G41" s="124">
        <f t="shared" si="3"/>
        <v>0</v>
      </c>
      <c r="I41" s="160"/>
      <c r="J41" s="160"/>
    </row>
    <row r="42" spans="1:10" ht="18.95" customHeight="1" thickBot="1" x14ac:dyDescent="0.25">
      <c r="A42" s="23" t="s">
        <v>113</v>
      </c>
      <c r="B42" s="7"/>
      <c r="C42" s="110">
        <f>+C39-C40-C41</f>
        <v>0</v>
      </c>
      <c r="D42" s="110">
        <f>Aug!D42+Sep!C42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Aug!D45+Sep!C45</f>
        <v>0</v>
      </c>
      <c r="E45" s="15">
        <f>Aug!E45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Aug!D48+Sep!C48</f>
        <v>0</v>
      </c>
      <c r="E48" s="26">
        <f>Aug!E48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NFWV/nBvqIVKsxPI196R0dXvk3Gg/8zSLVP61O3+6rcjOl8rH9AJ/F99QFaVY5daIjpLlKYuIQSUJi2U/nI/yA==" saltValue="uqgSc8M5LNDv1kd6oHaRog==" spinCount="100000" sheet="1" objects="1" scenarios="1"/>
  <mergeCells count="29">
    <mergeCell ref="A48:B48"/>
    <mergeCell ref="E50:F50"/>
    <mergeCell ref="A56:G56"/>
    <mergeCell ref="A58:G58"/>
    <mergeCell ref="A13:G13"/>
    <mergeCell ref="A26:A27"/>
    <mergeCell ref="A28:A29"/>
    <mergeCell ref="A30:A31"/>
    <mergeCell ref="A33:B33"/>
    <mergeCell ref="I41:J41"/>
    <mergeCell ref="A44:B44"/>
    <mergeCell ref="A47:B47"/>
    <mergeCell ref="A16:A17"/>
    <mergeCell ref="A18:A19"/>
    <mergeCell ref="A22:A23"/>
    <mergeCell ref="A24:A25"/>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39" priority="2" operator="equal">
      <formula>"NO***"</formula>
    </cfRule>
  </conditionalFormatting>
  <conditionalFormatting sqref="F39:F43">
    <cfRule type="cellIs" dxfId="38" priority="4" operator="lessThan">
      <formula>0</formula>
    </cfRule>
  </conditionalFormatting>
  <conditionalFormatting sqref="G48">
    <cfRule type="cellIs" dxfId="37" priority="1" operator="lessThan">
      <formula>0</formula>
    </cfRule>
  </conditionalFormatting>
  <conditionalFormatting sqref="G50">
    <cfRule type="cellIs" dxfId="36" priority="3" operator="equal">
      <formula>"NO****"</formula>
    </cfRule>
  </conditionalFormatting>
  <dataValidations count="1">
    <dataValidation allowBlank="1" showErrorMessage="1" sqref="F9:G9 B12:C12" xr:uid="{00000000-0002-0000-0300-000000000000}"/>
  </dataValidations>
  <printOptions horizontalCentered="1" verticalCentered="1"/>
  <pageMargins left="0.25" right="0.25" top="0.5" bottom="0.5" header="0.3" footer="0.3"/>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79998168889431442"/>
    <pageSetUpPr fitToPage="1"/>
  </sheetPr>
  <dimension ref="A1:J66"/>
  <sheetViews>
    <sheetView showGridLines="0" topLeftCell="A33" zoomScaleNormal="100" zoomScaleSheetLayoutView="100" workbookViewId="0">
      <selection activeCell="G50" sqref="G50"/>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x14ac:dyDescent="0.25">
      <c r="A1" s="132" t="s">
        <v>42</v>
      </c>
      <c r="B1" s="132"/>
      <c r="C1" s="132"/>
      <c r="D1" s="132"/>
      <c r="E1" s="132"/>
      <c r="F1" s="132"/>
      <c r="G1" s="132"/>
      <c r="H1" s="60"/>
      <c r="I1" s="60"/>
    </row>
    <row r="2" spans="1:9" s="1" customFormat="1" ht="15" x14ac:dyDescent="0.2">
      <c r="A2" s="133" t="s">
        <v>43</v>
      </c>
      <c r="B2" s="133"/>
      <c r="C2" s="133"/>
      <c r="D2" s="133"/>
      <c r="E2" s="133"/>
      <c r="F2" s="133"/>
      <c r="G2" s="133"/>
      <c r="H2" s="2"/>
      <c r="I2" s="2"/>
    </row>
    <row r="3" spans="1:9" x14ac:dyDescent="0.2">
      <c r="A3" s="5"/>
      <c r="B3" s="5"/>
      <c r="C3" s="5"/>
      <c r="D3" s="5"/>
      <c r="E3" s="5"/>
      <c r="F3" s="5"/>
      <c r="G3" s="5"/>
      <c r="H3" s="5"/>
      <c r="I3" s="5"/>
    </row>
    <row r="4" spans="1:9" ht="15.75" x14ac:dyDescent="0.25">
      <c r="A4" s="134" t="str">
        <f>Jul!A4</f>
        <v>Report is due to AAA4 by the 15th calendar day of each month</v>
      </c>
      <c r="B4" s="134"/>
      <c r="C4" s="134"/>
      <c r="D4" s="134"/>
      <c r="E4" s="134"/>
      <c r="F4" s="134"/>
      <c r="G4" s="134"/>
      <c r="H4" s="6"/>
      <c r="I4" s="6"/>
    </row>
    <row r="5" spans="1:9" x14ac:dyDescent="0.2">
      <c r="A5" s="135" t="str">
        <f>Jul!A5</f>
        <v>Monthly Financial Report/Request for Funds - Title III-B, C, D, &amp; E</v>
      </c>
      <c r="B5" s="135"/>
      <c r="C5" s="135"/>
      <c r="D5" s="135"/>
      <c r="E5" s="135"/>
      <c r="F5" s="135"/>
      <c r="G5" s="135"/>
      <c r="H5" s="6"/>
      <c r="I5" s="6"/>
    </row>
    <row r="6" spans="1:9" x14ac:dyDescent="0.2">
      <c r="A6" s="108"/>
      <c r="B6" s="108"/>
      <c r="C6" s="108"/>
      <c r="D6" s="109" t="str">
        <f>Jul!D6</f>
        <v>Fiscal Year 2023-2024</v>
      </c>
      <c r="E6" s="108"/>
      <c r="F6" s="108"/>
      <c r="G6" s="108"/>
      <c r="H6" s="6"/>
      <c r="I6" s="6"/>
    </row>
    <row r="8" spans="1:9" x14ac:dyDescent="0.2">
      <c r="A8" s="12" t="s">
        <v>51</v>
      </c>
      <c r="E8" s="39" t="s">
        <v>52</v>
      </c>
      <c r="F8" s="158">
        <f>Jul!F8:G8</f>
        <v>0</v>
      </c>
      <c r="G8" s="158"/>
    </row>
    <row r="9" spans="1:9" ht="16.5" customHeight="1" x14ac:dyDescent="0.2">
      <c r="A9" s="157">
        <f>Jul!A9:C9</f>
        <v>0</v>
      </c>
      <c r="B9" s="157"/>
      <c r="C9" s="157"/>
      <c r="E9" s="39" t="s">
        <v>54</v>
      </c>
      <c r="F9" s="158">
        <f>Jul!F9:G9</f>
        <v>0</v>
      </c>
      <c r="G9" s="158"/>
    </row>
    <row r="10" spans="1:9" ht="16.5" customHeight="1" x14ac:dyDescent="0.2">
      <c r="A10" s="159">
        <f>Jul!A10:C10</f>
        <v>0</v>
      </c>
      <c r="B10" s="159"/>
      <c r="C10" s="159"/>
      <c r="E10" s="39" t="s">
        <v>56</v>
      </c>
      <c r="F10" s="137">
        <f>Sep!F10+30</f>
        <v>45229</v>
      </c>
      <c r="G10" s="137"/>
    </row>
    <row r="11" spans="1:9" ht="16.5" customHeight="1" x14ac:dyDescent="0.2">
      <c r="A11" s="159">
        <f>Jul!A11:C11</f>
        <v>0</v>
      </c>
      <c r="B11" s="159"/>
      <c r="C11" s="159"/>
      <c r="E11" s="39" t="s">
        <v>58</v>
      </c>
      <c r="F11" s="131">
        <f>Sep!F11</f>
        <v>0</v>
      </c>
      <c r="G11" s="131"/>
    </row>
    <row r="12" spans="1:9" ht="16.5" customHeight="1" x14ac:dyDescent="0.2">
      <c r="A12" s="92" t="s">
        <v>60</v>
      </c>
      <c r="B12" s="158">
        <f>Jul!B12:C12</f>
        <v>0</v>
      </c>
      <c r="C12" s="158"/>
      <c r="E12" s="39" t="s">
        <v>61</v>
      </c>
      <c r="F12" s="131">
        <f>Sep!F12</f>
        <v>0</v>
      </c>
      <c r="G12" s="131"/>
    </row>
    <row r="13" spans="1:9" ht="25.5" customHeight="1" x14ac:dyDescent="0.2">
      <c r="A13" s="145" t="s">
        <v>63</v>
      </c>
      <c r="B13" s="145"/>
      <c r="C13" s="145"/>
      <c r="D13" s="145"/>
      <c r="E13" s="145"/>
      <c r="F13" s="145"/>
      <c r="G13" s="145"/>
    </row>
    <row r="14" spans="1:9" x14ac:dyDescent="0.2">
      <c r="A14" s="8"/>
      <c r="B14" s="9"/>
      <c r="C14" s="47" t="s">
        <v>65</v>
      </c>
      <c r="D14" s="47" t="s">
        <v>66</v>
      </c>
      <c r="E14" s="47" t="s">
        <v>67</v>
      </c>
      <c r="F14" s="47" t="s">
        <v>68</v>
      </c>
      <c r="G14" s="47" t="s">
        <v>69</v>
      </c>
    </row>
    <row r="15" spans="1:9" ht="25.5" customHeight="1" x14ac:dyDescent="0.2">
      <c r="A15" s="11" t="s">
        <v>71</v>
      </c>
      <c r="B15" s="12"/>
      <c r="C15" s="13" t="s">
        <v>72</v>
      </c>
      <c r="D15" s="13" t="s">
        <v>73</v>
      </c>
      <c r="E15" s="13" t="s">
        <v>74</v>
      </c>
      <c r="F15" s="13" t="s">
        <v>75</v>
      </c>
      <c r="G15" s="13" t="s">
        <v>76</v>
      </c>
    </row>
    <row r="16" spans="1:9" ht="18.95" customHeight="1" x14ac:dyDescent="0.2">
      <c r="A16" s="147" t="s">
        <v>78</v>
      </c>
      <c r="B16" s="10" t="s">
        <v>79</v>
      </c>
      <c r="C16" s="14"/>
      <c r="D16" s="110">
        <f>Sep!D16+Oct!C16</f>
        <v>0</v>
      </c>
      <c r="E16" s="15">
        <f>Sep!E16</f>
        <v>0</v>
      </c>
      <c r="F16" s="110">
        <f>+E16-D16</f>
        <v>0</v>
      </c>
      <c r="G16" s="116">
        <f>IF(E16=0,0,D16/E16)</f>
        <v>0</v>
      </c>
    </row>
    <row r="17" spans="1:7" ht="18.95" customHeight="1" x14ac:dyDescent="0.2">
      <c r="A17" s="147"/>
      <c r="B17" s="10" t="s">
        <v>81</v>
      </c>
      <c r="C17" s="14"/>
      <c r="D17" s="110">
        <f>Sep!D17+Oct!C17</f>
        <v>0</v>
      </c>
      <c r="E17" s="15">
        <f>Sep!E17</f>
        <v>0</v>
      </c>
      <c r="F17" s="110">
        <f t="shared" ref="F17:F29" si="0">+E17-D17</f>
        <v>0</v>
      </c>
      <c r="G17" s="116">
        <f t="shared" ref="G17:G31" si="1">IF(E17=0,0,D17/E17)</f>
        <v>0</v>
      </c>
    </row>
    <row r="18" spans="1:7" ht="18.95" customHeight="1" x14ac:dyDescent="0.2">
      <c r="A18" s="146" t="s">
        <v>83</v>
      </c>
      <c r="B18" s="43" t="s">
        <v>79</v>
      </c>
      <c r="C18" s="44"/>
      <c r="D18" s="110">
        <f>Sep!D18+Oct!C18</f>
        <v>0</v>
      </c>
      <c r="E18" s="44">
        <f>Sep!E18</f>
        <v>0</v>
      </c>
      <c r="F18" s="110">
        <f t="shared" si="0"/>
        <v>0</v>
      </c>
      <c r="G18" s="116">
        <f t="shared" si="1"/>
        <v>0</v>
      </c>
    </row>
    <row r="19" spans="1:7" ht="18.95" customHeight="1" x14ac:dyDescent="0.2">
      <c r="A19" s="155"/>
      <c r="B19" s="43" t="s">
        <v>81</v>
      </c>
      <c r="C19" s="44"/>
      <c r="D19" s="110">
        <f>Sep!D19+Oct!C19</f>
        <v>0</v>
      </c>
      <c r="E19" s="45">
        <f>Sep!E19</f>
        <v>0</v>
      </c>
      <c r="F19" s="110">
        <f t="shared" si="0"/>
        <v>0</v>
      </c>
      <c r="G19" s="116">
        <f t="shared" si="1"/>
        <v>0</v>
      </c>
    </row>
    <row r="20" spans="1:7" ht="18.95" customHeight="1" x14ac:dyDescent="0.2">
      <c r="A20" s="41" t="s">
        <v>85</v>
      </c>
      <c r="B20" s="40" t="s">
        <v>79</v>
      </c>
      <c r="C20" s="14"/>
      <c r="D20" s="110">
        <f>Sep!D20+Oct!C20</f>
        <v>0</v>
      </c>
      <c r="E20" s="15">
        <f>Sep!E20</f>
        <v>0</v>
      </c>
      <c r="F20" s="110">
        <f t="shared" si="0"/>
        <v>0</v>
      </c>
      <c r="G20" s="116">
        <f t="shared" si="1"/>
        <v>0</v>
      </c>
    </row>
    <row r="21" spans="1:7" ht="18.95" customHeight="1" x14ac:dyDescent="0.2">
      <c r="A21" s="42" t="s">
        <v>87</v>
      </c>
      <c r="B21" s="40" t="s">
        <v>81</v>
      </c>
      <c r="C21" s="14"/>
      <c r="D21" s="110">
        <f>Sep!D21+Oct!C21</f>
        <v>0</v>
      </c>
      <c r="E21" s="15">
        <f>Sep!E21</f>
        <v>0</v>
      </c>
      <c r="F21" s="110">
        <f t="shared" si="0"/>
        <v>0</v>
      </c>
      <c r="G21" s="116">
        <f t="shared" si="1"/>
        <v>0</v>
      </c>
    </row>
    <row r="22" spans="1:7" ht="18.95" customHeight="1" x14ac:dyDescent="0.2">
      <c r="A22" s="156" t="s">
        <v>89</v>
      </c>
      <c r="B22" s="43" t="s">
        <v>79</v>
      </c>
      <c r="C22" s="44"/>
      <c r="D22" s="110">
        <f>Sep!D22+Oct!C22</f>
        <v>0</v>
      </c>
      <c r="E22" s="45">
        <f>Sep!E22</f>
        <v>0</v>
      </c>
      <c r="F22" s="110">
        <f t="shared" si="0"/>
        <v>0</v>
      </c>
      <c r="G22" s="116">
        <f t="shared" si="1"/>
        <v>0</v>
      </c>
    </row>
    <row r="23" spans="1:7" ht="18.95" customHeight="1" x14ac:dyDescent="0.2">
      <c r="A23" s="146"/>
      <c r="B23" s="43" t="s">
        <v>81</v>
      </c>
      <c r="C23" s="44"/>
      <c r="D23" s="110">
        <f>Sep!D23+Oct!C23</f>
        <v>0</v>
      </c>
      <c r="E23" s="45">
        <f>Sep!E23</f>
        <v>0</v>
      </c>
      <c r="F23" s="110">
        <f t="shared" si="0"/>
        <v>0</v>
      </c>
      <c r="G23" s="116">
        <f t="shared" si="1"/>
        <v>0</v>
      </c>
    </row>
    <row r="24" spans="1:7" ht="18.95" customHeight="1" x14ac:dyDescent="0.2">
      <c r="A24" s="147" t="s">
        <v>92</v>
      </c>
      <c r="B24" s="10" t="s">
        <v>79</v>
      </c>
      <c r="C24" s="14"/>
      <c r="D24" s="110">
        <f>Sep!D24+Oct!C24</f>
        <v>0</v>
      </c>
      <c r="E24" s="15">
        <f>Sep!E24</f>
        <v>0</v>
      </c>
      <c r="F24" s="110">
        <f t="shared" si="0"/>
        <v>0</v>
      </c>
      <c r="G24" s="116">
        <f t="shared" si="1"/>
        <v>0</v>
      </c>
    </row>
    <row r="25" spans="1:7" ht="18.95" customHeight="1" x14ac:dyDescent="0.2">
      <c r="A25" s="147"/>
      <c r="B25" s="10" t="s">
        <v>81</v>
      </c>
      <c r="C25" s="14"/>
      <c r="D25" s="110">
        <f>Sep!D25+Oct!C25</f>
        <v>0</v>
      </c>
      <c r="E25" s="15">
        <f>Sep!E25</f>
        <v>0</v>
      </c>
      <c r="F25" s="110">
        <f t="shared" si="0"/>
        <v>0</v>
      </c>
      <c r="G25" s="116">
        <f t="shared" si="1"/>
        <v>0</v>
      </c>
    </row>
    <row r="26" spans="1:7" ht="18.95" customHeight="1" x14ac:dyDescent="0.2">
      <c r="A26" s="146" t="s">
        <v>95</v>
      </c>
      <c r="B26" s="43" t="s">
        <v>79</v>
      </c>
      <c r="C26" s="44"/>
      <c r="D26" s="110">
        <f>Sep!D26+Oct!C26</f>
        <v>0</v>
      </c>
      <c r="E26" s="45">
        <f>Sep!E26</f>
        <v>0</v>
      </c>
      <c r="F26" s="110">
        <f t="shared" si="0"/>
        <v>0</v>
      </c>
      <c r="G26" s="116">
        <f t="shared" si="1"/>
        <v>0</v>
      </c>
    </row>
    <row r="27" spans="1:7" ht="18.95" customHeight="1" x14ac:dyDescent="0.2">
      <c r="A27" s="146"/>
      <c r="B27" s="43" t="s">
        <v>81</v>
      </c>
      <c r="C27" s="46"/>
      <c r="D27" s="110">
        <f>Sep!D27+Oct!C27</f>
        <v>0</v>
      </c>
      <c r="E27" s="45">
        <f>Sep!E27</f>
        <v>0</v>
      </c>
      <c r="F27" s="110">
        <f t="shared" si="0"/>
        <v>0</v>
      </c>
      <c r="G27" s="116">
        <f t="shared" si="1"/>
        <v>0</v>
      </c>
    </row>
    <row r="28" spans="1:7" ht="18.95" customHeight="1" x14ac:dyDescent="0.2">
      <c r="A28" s="147" t="s">
        <v>98</v>
      </c>
      <c r="B28" s="10" t="s">
        <v>79</v>
      </c>
      <c r="C28" s="14"/>
      <c r="D28" s="110">
        <f>Sep!D28+Oct!C28</f>
        <v>0</v>
      </c>
      <c r="E28" s="15">
        <f>Sep!E28</f>
        <v>0</v>
      </c>
      <c r="F28" s="110">
        <f t="shared" si="0"/>
        <v>0</v>
      </c>
      <c r="G28" s="116">
        <f t="shared" si="1"/>
        <v>0</v>
      </c>
    </row>
    <row r="29" spans="1:7" ht="18.95" customHeight="1" thickBot="1" x14ac:dyDescent="0.25">
      <c r="A29" s="148"/>
      <c r="B29" s="33" t="s">
        <v>81</v>
      </c>
      <c r="C29" s="16"/>
      <c r="D29" s="111">
        <f>Sep!D29+Oct!C29</f>
        <v>0</v>
      </c>
      <c r="E29" s="15">
        <f>Sep!E29</f>
        <v>0</v>
      </c>
      <c r="F29" s="111">
        <f t="shared" si="0"/>
        <v>0</v>
      </c>
      <c r="G29" s="117">
        <f t="shared" si="1"/>
        <v>0</v>
      </c>
    </row>
    <row r="30" spans="1:7" ht="18.95" customHeight="1" x14ac:dyDescent="0.2">
      <c r="A30" s="149" t="s">
        <v>100</v>
      </c>
      <c r="B30" s="34" t="s">
        <v>79</v>
      </c>
      <c r="C30" s="112">
        <f t="shared" ref="C30:F31" si="2">C16+C18+C20+C22+C24+C26+C28</f>
        <v>0</v>
      </c>
      <c r="D30" s="112">
        <f>Sep!D30+Oct!C30</f>
        <v>0</v>
      </c>
      <c r="E30" s="112">
        <f t="shared" si="2"/>
        <v>0</v>
      </c>
      <c r="F30" s="112">
        <f t="shared" si="2"/>
        <v>0</v>
      </c>
      <c r="G30" s="114">
        <f t="shared" si="1"/>
        <v>0</v>
      </c>
    </row>
    <row r="31" spans="1:7" ht="18.95" customHeight="1" thickBot="1" x14ac:dyDescent="0.25">
      <c r="A31" s="150"/>
      <c r="B31" s="35" t="s">
        <v>81</v>
      </c>
      <c r="C31" s="113">
        <f t="shared" si="2"/>
        <v>0</v>
      </c>
      <c r="D31" s="113">
        <f>Sep!D31+Oct!C31</f>
        <v>0</v>
      </c>
      <c r="E31" s="113">
        <f t="shared" si="2"/>
        <v>0</v>
      </c>
      <c r="F31" s="113">
        <f t="shared" si="2"/>
        <v>0</v>
      </c>
      <c r="G31" s="115">
        <f t="shared" si="1"/>
        <v>0</v>
      </c>
    </row>
    <row r="32" spans="1:7" ht="15" customHeight="1" x14ac:dyDescent="0.2">
      <c r="C32" s="17"/>
      <c r="D32" s="17"/>
      <c r="E32" s="17"/>
      <c r="F32" s="17"/>
      <c r="G32" s="18"/>
    </row>
    <row r="33" spans="1:10" s="99" customFormat="1"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Sep!D34+Oct!C34</f>
        <v>0</v>
      </c>
      <c r="E34" s="15">
        <f>Sep!E34</f>
        <v>0</v>
      </c>
      <c r="F34" s="118">
        <f>+E34-D34</f>
        <v>0</v>
      </c>
      <c r="G34" s="116">
        <f t="shared" ref="G34:G42" si="3">IF(E34=0,0,D34/E34)</f>
        <v>0</v>
      </c>
    </row>
    <row r="35" spans="1:10" ht="18.95" customHeight="1" x14ac:dyDescent="0.2">
      <c r="A35" s="20" t="s">
        <v>106</v>
      </c>
      <c r="B35" s="7"/>
      <c r="C35" s="21"/>
      <c r="D35" s="118">
        <f>Sep!D35+Oct!C35</f>
        <v>0</v>
      </c>
      <c r="E35" s="21">
        <f>Sep!E35</f>
        <v>0</v>
      </c>
      <c r="F35" s="118">
        <f>+E35-D35</f>
        <v>0</v>
      </c>
      <c r="G35" s="116">
        <f>IF(E35=0,0,D35/E35)</f>
        <v>0</v>
      </c>
    </row>
    <row r="36" spans="1:10" ht="18.95" customHeight="1" x14ac:dyDescent="0.2">
      <c r="A36" s="20" t="s">
        <v>107</v>
      </c>
      <c r="B36" s="7"/>
      <c r="C36" s="15"/>
      <c r="D36" s="119">
        <f>Sep!D36+Oct!C36</f>
        <v>0</v>
      </c>
      <c r="E36" s="15">
        <f>Sep!E36</f>
        <v>0</v>
      </c>
      <c r="F36" s="119">
        <f>+E36-D36</f>
        <v>0</v>
      </c>
      <c r="G36" s="117">
        <f>IF(E36=0,0,D36/E36)</f>
        <v>0</v>
      </c>
    </row>
    <row r="37" spans="1:10" ht="18.95" customHeight="1" x14ac:dyDescent="0.2">
      <c r="A37" s="20" t="s">
        <v>108</v>
      </c>
      <c r="B37" s="7"/>
      <c r="C37" s="21"/>
      <c r="D37" s="118">
        <f>Sep!D37+Oct!C37</f>
        <v>0</v>
      </c>
      <c r="E37" s="15">
        <f>Sep!E37</f>
        <v>0</v>
      </c>
      <c r="F37" s="118">
        <f t="shared" ref="F37:F42" si="4">+E37-D37</f>
        <v>0</v>
      </c>
      <c r="G37" s="116">
        <f t="shared" si="3"/>
        <v>0</v>
      </c>
    </row>
    <row r="38" spans="1:10" ht="18.95" customHeight="1" thickBot="1" x14ac:dyDescent="0.25">
      <c r="A38" s="20" t="s">
        <v>109</v>
      </c>
      <c r="B38" s="7"/>
      <c r="C38" s="21"/>
      <c r="D38" s="118">
        <f>Sep!D38+Oct!C38</f>
        <v>0</v>
      </c>
      <c r="E38" s="21">
        <f>Sep!E38</f>
        <v>0</v>
      </c>
      <c r="F38" s="118">
        <f t="shared" si="4"/>
        <v>0</v>
      </c>
      <c r="G38" s="116">
        <f t="shared" si="3"/>
        <v>0</v>
      </c>
    </row>
    <row r="39" spans="1:10" ht="18.95" customHeight="1" thickBot="1" x14ac:dyDescent="0.25">
      <c r="A39" s="20" t="s">
        <v>110</v>
      </c>
      <c r="B39" s="7"/>
      <c r="C39" s="120">
        <f t="shared" ref="C39" si="5">SUM(C30:C31)-SUM(C34:C38)</f>
        <v>0</v>
      </c>
      <c r="D39" s="120">
        <f>Sep!D39+Oct!C39</f>
        <v>0</v>
      </c>
      <c r="E39" s="120">
        <f>SUM(E30:E31)-SUM(E34:E38)</f>
        <v>0</v>
      </c>
      <c r="F39" s="122">
        <f>SUM(F30:F31)-SUM(F34:F38)</f>
        <v>0</v>
      </c>
      <c r="G39" s="123">
        <f t="shared" si="3"/>
        <v>0</v>
      </c>
    </row>
    <row r="40" spans="1:10" ht="18.95" customHeight="1" thickBot="1" x14ac:dyDescent="0.25">
      <c r="A40" s="22" t="s">
        <v>111</v>
      </c>
      <c r="C40" s="21"/>
      <c r="D40" s="121">
        <f>Sep!D40+Oct!C40</f>
        <v>0</v>
      </c>
      <c r="E40" s="21">
        <f>Sep!E40</f>
        <v>0</v>
      </c>
      <c r="F40" s="122">
        <f t="shared" ref="F40" si="6">+E40-D40</f>
        <v>0</v>
      </c>
      <c r="G40" s="124">
        <f t="shared" si="3"/>
        <v>0</v>
      </c>
    </row>
    <row r="41" spans="1:10" ht="18.95" customHeight="1" thickBot="1" x14ac:dyDescent="0.25">
      <c r="A41" s="22" t="s">
        <v>112</v>
      </c>
      <c r="C41" s="121">
        <f>IF(C39-C40+Sep!D41&gt;=Oct!E41, Oct!E41-Sep!D41,IF(Oct!E41-Oct!C39-Sep!D41&lt;Oct!E41,Oct!C39-Oct!C40))</f>
        <v>0</v>
      </c>
      <c r="D41" s="121">
        <f>Sep!D41+Oct!C41</f>
        <v>0</v>
      </c>
      <c r="E41" s="21">
        <f>Sep!E41</f>
        <v>0</v>
      </c>
      <c r="F41" s="122">
        <f t="shared" si="4"/>
        <v>0</v>
      </c>
      <c r="G41" s="124">
        <f t="shared" si="3"/>
        <v>0</v>
      </c>
      <c r="I41" s="160"/>
      <c r="J41" s="160"/>
    </row>
    <row r="42" spans="1:10" ht="18.95" customHeight="1" thickBot="1" x14ac:dyDescent="0.25">
      <c r="A42" s="23" t="s">
        <v>113</v>
      </c>
      <c r="B42" s="7"/>
      <c r="C42" s="110">
        <f>+C39-C40-C41</f>
        <v>0</v>
      </c>
      <c r="D42" s="110">
        <f>Sep!D42+Oct!C42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Sep!D45+Oct!C45</f>
        <v>0</v>
      </c>
      <c r="E45" s="15">
        <f>Sep!E45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Sep!D48+Oct!C48</f>
        <v>0</v>
      </c>
      <c r="E48" s="26">
        <f>Sep!E48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KAucELltLH8MWFiNgUlFZpO9An4nVqIbzRlwoNv2kTzIde1X6Zp2bO3qQpB5/un22uMNa1xfdcpMmtJVt7KOCA==" saltValue="Ilhxg/i4otDhx+TG20JG9g=="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35" priority="2" operator="equal">
      <formula>"NO***"</formula>
    </cfRule>
  </conditionalFormatting>
  <conditionalFormatting sqref="F39:F43">
    <cfRule type="cellIs" dxfId="34" priority="4" operator="lessThan">
      <formula>0</formula>
    </cfRule>
  </conditionalFormatting>
  <conditionalFormatting sqref="G48">
    <cfRule type="cellIs" dxfId="33" priority="1" operator="lessThan">
      <formula>0</formula>
    </cfRule>
  </conditionalFormatting>
  <conditionalFormatting sqref="G50">
    <cfRule type="cellIs" dxfId="32" priority="3" operator="equal">
      <formula>"NO****"</formula>
    </cfRule>
  </conditionalFormatting>
  <dataValidations disablePrompts="1" count="1">
    <dataValidation allowBlank="1" showErrorMessage="1" sqref="F9:G9 B12:C12" xr:uid="{00000000-0002-0000-0400-000001000000}"/>
  </dataValidations>
  <printOptions horizontalCentered="1" verticalCentered="1"/>
  <pageMargins left="0.25" right="0.25" top="0.5" bottom="0.5" header="0.3" footer="0.3"/>
  <pageSetup scale="6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7" tint="0.79998168889431442"/>
    <pageSetUpPr fitToPage="1"/>
  </sheetPr>
  <dimension ref="A1:J66"/>
  <sheetViews>
    <sheetView showGridLines="0" topLeftCell="A31" zoomScaleNormal="100" zoomScaleSheetLayoutView="100" workbookViewId="0">
      <selection activeCell="M55" sqref="M55"/>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x14ac:dyDescent="0.25">
      <c r="A1" s="132" t="s">
        <v>42</v>
      </c>
      <c r="B1" s="132"/>
      <c r="C1" s="132"/>
      <c r="D1" s="132"/>
      <c r="E1" s="132"/>
      <c r="F1" s="132"/>
      <c r="G1" s="132"/>
      <c r="H1" s="60"/>
      <c r="I1" s="60"/>
    </row>
    <row r="2" spans="1:9" s="1" customFormat="1" ht="15" x14ac:dyDescent="0.2">
      <c r="A2" s="133" t="s">
        <v>43</v>
      </c>
      <c r="B2" s="133"/>
      <c r="C2" s="133"/>
      <c r="D2" s="133"/>
      <c r="E2" s="133"/>
      <c r="F2" s="133"/>
      <c r="G2" s="133"/>
      <c r="H2" s="2"/>
      <c r="I2" s="2"/>
    </row>
    <row r="3" spans="1:9" x14ac:dyDescent="0.2">
      <c r="A3" s="5"/>
      <c r="B3" s="5"/>
      <c r="C3" s="5"/>
      <c r="D3" s="5"/>
      <c r="E3" s="5"/>
      <c r="F3" s="5"/>
      <c r="G3" s="5"/>
      <c r="H3" s="5"/>
      <c r="I3" s="5"/>
    </row>
    <row r="4" spans="1:9" ht="15.75" x14ac:dyDescent="0.25">
      <c r="A4" s="161" t="str">
        <f>Jul!A4</f>
        <v>Report is due to AAA4 by the 15th calendar day of each month</v>
      </c>
      <c r="B4" s="161"/>
      <c r="C4" s="161"/>
      <c r="D4" s="161"/>
      <c r="E4" s="161"/>
      <c r="F4" s="161"/>
      <c r="G4" s="161"/>
      <c r="H4" s="6"/>
      <c r="I4" s="6"/>
    </row>
    <row r="5" spans="1:9" x14ac:dyDescent="0.2">
      <c r="A5" s="135" t="str">
        <f>Jul!A5</f>
        <v>Monthly Financial Report/Request for Funds - Title III-B, C, D, &amp; E</v>
      </c>
      <c r="B5" s="135"/>
      <c r="C5" s="135"/>
      <c r="D5" s="135"/>
      <c r="E5" s="135"/>
      <c r="F5" s="135"/>
      <c r="G5" s="135"/>
      <c r="H5" s="6"/>
      <c r="I5" s="6"/>
    </row>
    <row r="6" spans="1:9" x14ac:dyDescent="0.2">
      <c r="A6" s="106"/>
      <c r="B6" s="106"/>
      <c r="C6" s="106"/>
      <c r="D6" s="107" t="str">
        <f>Jul!D6</f>
        <v>Fiscal Year 2023-2024</v>
      </c>
      <c r="E6" s="106"/>
      <c r="F6" s="106"/>
      <c r="G6" s="106"/>
      <c r="H6" s="6"/>
      <c r="I6" s="6"/>
    </row>
    <row r="8" spans="1:9" x14ac:dyDescent="0.2">
      <c r="A8" s="12" t="s">
        <v>51</v>
      </c>
      <c r="E8" s="39" t="s">
        <v>52</v>
      </c>
      <c r="F8" s="158">
        <f>Jul!F8:G8</f>
        <v>0</v>
      </c>
      <c r="G8" s="158"/>
    </row>
    <row r="9" spans="1:9" ht="16.5" customHeight="1" x14ac:dyDescent="0.2">
      <c r="A9" s="157">
        <f>Jul!A9:C9</f>
        <v>0</v>
      </c>
      <c r="B9" s="157"/>
      <c r="C9" s="157"/>
      <c r="E9" s="39" t="s">
        <v>54</v>
      </c>
      <c r="F9" s="158">
        <f>Jul!F9:G9</f>
        <v>0</v>
      </c>
      <c r="G9" s="158"/>
    </row>
    <row r="10" spans="1:9" ht="16.5" customHeight="1" x14ac:dyDescent="0.2">
      <c r="A10" s="159">
        <f>Jul!A10:C10</f>
        <v>0</v>
      </c>
      <c r="B10" s="159"/>
      <c r="C10" s="159"/>
      <c r="E10" s="39" t="s">
        <v>56</v>
      </c>
      <c r="F10" s="137">
        <f>Oct!F10+30</f>
        <v>45259</v>
      </c>
      <c r="G10" s="137"/>
    </row>
    <row r="11" spans="1:9" ht="16.5" customHeight="1" x14ac:dyDescent="0.2">
      <c r="A11" s="159">
        <f>Jul!A11:C11</f>
        <v>0</v>
      </c>
      <c r="B11" s="159"/>
      <c r="C11" s="159"/>
      <c r="E11" s="39" t="s">
        <v>58</v>
      </c>
      <c r="F11" s="131">
        <f>Oct!F11</f>
        <v>0</v>
      </c>
      <c r="G11" s="131"/>
    </row>
    <row r="12" spans="1:9" ht="16.5" customHeight="1" x14ac:dyDescent="0.2">
      <c r="A12" s="92" t="s">
        <v>60</v>
      </c>
      <c r="B12" s="158">
        <f>Jul!B12:C12</f>
        <v>0</v>
      </c>
      <c r="C12" s="158"/>
      <c r="E12" s="39" t="s">
        <v>61</v>
      </c>
      <c r="F12" s="131">
        <f>Oct!F12</f>
        <v>0</v>
      </c>
      <c r="G12" s="131"/>
    </row>
    <row r="13" spans="1:9" ht="25.5" customHeight="1" x14ac:dyDescent="0.2">
      <c r="A13" s="145" t="s">
        <v>63</v>
      </c>
      <c r="B13" s="145"/>
      <c r="C13" s="145"/>
      <c r="D13" s="145"/>
      <c r="E13" s="145"/>
      <c r="F13" s="145"/>
      <c r="G13" s="145"/>
    </row>
    <row r="14" spans="1:9" x14ac:dyDescent="0.2">
      <c r="A14" s="8"/>
      <c r="B14" s="9"/>
      <c r="C14" s="47" t="s">
        <v>65</v>
      </c>
      <c r="D14" s="47" t="s">
        <v>66</v>
      </c>
      <c r="E14" s="47" t="s">
        <v>67</v>
      </c>
      <c r="F14" s="47" t="s">
        <v>68</v>
      </c>
      <c r="G14" s="47" t="s">
        <v>69</v>
      </c>
    </row>
    <row r="15" spans="1:9" ht="25.5" customHeight="1" x14ac:dyDescent="0.2">
      <c r="A15" s="11" t="s">
        <v>71</v>
      </c>
      <c r="B15" s="12"/>
      <c r="C15" s="13" t="s">
        <v>72</v>
      </c>
      <c r="D15" s="13" t="s">
        <v>73</v>
      </c>
      <c r="E15" s="13" t="s">
        <v>74</v>
      </c>
      <c r="F15" s="13" t="s">
        <v>75</v>
      </c>
      <c r="G15" s="13" t="s">
        <v>76</v>
      </c>
    </row>
    <row r="16" spans="1:9" ht="18.95" customHeight="1" x14ac:dyDescent="0.2">
      <c r="A16" s="147" t="s">
        <v>78</v>
      </c>
      <c r="B16" s="10" t="s">
        <v>79</v>
      </c>
      <c r="C16" s="14"/>
      <c r="D16" s="110">
        <f>Oct!D16+Nov!C16</f>
        <v>0</v>
      </c>
      <c r="E16" s="15">
        <f>Oct!E16</f>
        <v>0</v>
      </c>
      <c r="F16" s="110">
        <f>+E16-D16</f>
        <v>0</v>
      </c>
      <c r="G16" s="116">
        <f>IF(E16=0,0,D16/E16)</f>
        <v>0</v>
      </c>
    </row>
    <row r="17" spans="1:7" ht="18.95" customHeight="1" x14ac:dyDescent="0.2">
      <c r="A17" s="147"/>
      <c r="B17" s="10" t="s">
        <v>81</v>
      </c>
      <c r="C17" s="14"/>
      <c r="D17" s="110">
        <f>Oct!D17+Nov!C17</f>
        <v>0</v>
      </c>
      <c r="E17" s="15">
        <f>Oct!E17</f>
        <v>0</v>
      </c>
      <c r="F17" s="110">
        <f t="shared" ref="F17:F29" si="0">+E17-D17</f>
        <v>0</v>
      </c>
      <c r="G17" s="116">
        <f t="shared" ref="G17:G31" si="1">IF(E17=0,0,D17/E17)</f>
        <v>0</v>
      </c>
    </row>
    <row r="18" spans="1:7" ht="18.95" customHeight="1" x14ac:dyDescent="0.2">
      <c r="A18" s="146" t="s">
        <v>83</v>
      </c>
      <c r="B18" s="43" t="s">
        <v>79</v>
      </c>
      <c r="C18" s="44"/>
      <c r="D18" s="110">
        <f>Oct!D18+Nov!C18</f>
        <v>0</v>
      </c>
      <c r="E18" s="44">
        <f>Oct!E18</f>
        <v>0</v>
      </c>
      <c r="F18" s="110">
        <f t="shared" si="0"/>
        <v>0</v>
      </c>
      <c r="G18" s="116">
        <f t="shared" si="1"/>
        <v>0</v>
      </c>
    </row>
    <row r="19" spans="1:7" ht="18.95" customHeight="1" x14ac:dyDescent="0.2">
      <c r="A19" s="155"/>
      <c r="B19" s="43" t="s">
        <v>81</v>
      </c>
      <c r="C19" s="44"/>
      <c r="D19" s="110">
        <f>Oct!D19+Nov!C19</f>
        <v>0</v>
      </c>
      <c r="E19" s="45">
        <f>Oct!E19</f>
        <v>0</v>
      </c>
      <c r="F19" s="110">
        <f t="shared" si="0"/>
        <v>0</v>
      </c>
      <c r="G19" s="116">
        <f t="shared" si="1"/>
        <v>0</v>
      </c>
    </row>
    <row r="20" spans="1:7" ht="18.95" customHeight="1" x14ac:dyDescent="0.2">
      <c r="A20" s="41" t="s">
        <v>85</v>
      </c>
      <c r="B20" s="40" t="s">
        <v>79</v>
      </c>
      <c r="C20" s="14"/>
      <c r="D20" s="110">
        <f>Oct!D20+Nov!C20</f>
        <v>0</v>
      </c>
      <c r="E20" s="15">
        <f>Oct!E20</f>
        <v>0</v>
      </c>
      <c r="F20" s="110">
        <f t="shared" si="0"/>
        <v>0</v>
      </c>
      <c r="G20" s="116">
        <f t="shared" si="1"/>
        <v>0</v>
      </c>
    </row>
    <row r="21" spans="1:7" ht="18.95" customHeight="1" x14ac:dyDescent="0.2">
      <c r="A21" s="42" t="s">
        <v>87</v>
      </c>
      <c r="B21" s="40" t="s">
        <v>81</v>
      </c>
      <c r="C21" s="14"/>
      <c r="D21" s="110">
        <f>Oct!D21+Nov!C21</f>
        <v>0</v>
      </c>
      <c r="E21" s="15">
        <f>Oct!E21</f>
        <v>0</v>
      </c>
      <c r="F21" s="110">
        <f t="shared" si="0"/>
        <v>0</v>
      </c>
      <c r="G21" s="116">
        <f t="shared" si="1"/>
        <v>0</v>
      </c>
    </row>
    <row r="22" spans="1:7" ht="18.95" customHeight="1" x14ac:dyDescent="0.2">
      <c r="A22" s="156" t="s">
        <v>89</v>
      </c>
      <c r="B22" s="43" t="s">
        <v>79</v>
      </c>
      <c r="C22" s="44"/>
      <c r="D22" s="110">
        <f>Oct!D22+Nov!C22</f>
        <v>0</v>
      </c>
      <c r="E22" s="45">
        <f>Oct!E22</f>
        <v>0</v>
      </c>
      <c r="F22" s="110">
        <f t="shared" si="0"/>
        <v>0</v>
      </c>
      <c r="G22" s="116">
        <f t="shared" si="1"/>
        <v>0</v>
      </c>
    </row>
    <row r="23" spans="1:7" ht="18.95" customHeight="1" x14ac:dyDescent="0.2">
      <c r="A23" s="146"/>
      <c r="B23" s="43" t="s">
        <v>81</v>
      </c>
      <c r="C23" s="44"/>
      <c r="D23" s="110">
        <f>Oct!D23+Nov!C23</f>
        <v>0</v>
      </c>
      <c r="E23" s="45">
        <f>Oct!E23</f>
        <v>0</v>
      </c>
      <c r="F23" s="110">
        <f t="shared" si="0"/>
        <v>0</v>
      </c>
      <c r="G23" s="116">
        <f t="shared" si="1"/>
        <v>0</v>
      </c>
    </row>
    <row r="24" spans="1:7" ht="18.95" customHeight="1" x14ac:dyDescent="0.2">
      <c r="A24" s="147" t="s">
        <v>92</v>
      </c>
      <c r="B24" s="10" t="s">
        <v>79</v>
      </c>
      <c r="C24" s="14"/>
      <c r="D24" s="110">
        <f>Oct!D24+Nov!C24</f>
        <v>0</v>
      </c>
      <c r="E24" s="15">
        <f>Oct!E24</f>
        <v>0</v>
      </c>
      <c r="F24" s="110">
        <f t="shared" si="0"/>
        <v>0</v>
      </c>
      <c r="G24" s="116">
        <f t="shared" si="1"/>
        <v>0</v>
      </c>
    </row>
    <row r="25" spans="1:7" ht="18.95" customHeight="1" x14ac:dyDescent="0.2">
      <c r="A25" s="147"/>
      <c r="B25" s="10" t="s">
        <v>81</v>
      </c>
      <c r="C25" s="14"/>
      <c r="D25" s="110">
        <f>Oct!D25+Nov!C25</f>
        <v>0</v>
      </c>
      <c r="E25" s="15">
        <f>Oct!E25</f>
        <v>0</v>
      </c>
      <c r="F25" s="110">
        <f t="shared" si="0"/>
        <v>0</v>
      </c>
      <c r="G25" s="116">
        <f t="shared" si="1"/>
        <v>0</v>
      </c>
    </row>
    <row r="26" spans="1:7" ht="18.95" customHeight="1" x14ac:dyDescent="0.2">
      <c r="A26" s="146" t="s">
        <v>95</v>
      </c>
      <c r="B26" s="43" t="s">
        <v>79</v>
      </c>
      <c r="C26" s="44"/>
      <c r="D26" s="110">
        <f>Oct!D26+Nov!C26</f>
        <v>0</v>
      </c>
      <c r="E26" s="45">
        <f>Oct!E26</f>
        <v>0</v>
      </c>
      <c r="F26" s="110">
        <f t="shared" si="0"/>
        <v>0</v>
      </c>
      <c r="G26" s="116">
        <f t="shared" si="1"/>
        <v>0</v>
      </c>
    </row>
    <row r="27" spans="1:7" ht="18.95" customHeight="1" x14ac:dyDescent="0.2">
      <c r="A27" s="146"/>
      <c r="B27" s="43" t="s">
        <v>81</v>
      </c>
      <c r="C27" s="46"/>
      <c r="D27" s="110">
        <f>Oct!D27+Nov!C27</f>
        <v>0</v>
      </c>
      <c r="E27" s="45">
        <f>Oct!E27</f>
        <v>0</v>
      </c>
      <c r="F27" s="110">
        <f t="shared" si="0"/>
        <v>0</v>
      </c>
      <c r="G27" s="116">
        <f t="shared" si="1"/>
        <v>0</v>
      </c>
    </row>
    <row r="28" spans="1:7" ht="18.95" customHeight="1" x14ac:dyDescent="0.2">
      <c r="A28" s="147" t="s">
        <v>98</v>
      </c>
      <c r="B28" s="10" t="s">
        <v>79</v>
      </c>
      <c r="C28" s="14"/>
      <c r="D28" s="110">
        <f>Oct!D28+Nov!C28</f>
        <v>0</v>
      </c>
      <c r="E28" s="15">
        <f>Oct!E28</f>
        <v>0</v>
      </c>
      <c r="F28" s="110">
        <f t="shared" si="0"/>
        <v>0</v>
      </c>
      <c r="G28" s="116">
        <f t="shared" si="1"/>
        <v>0</v>
      </c>
    </row>
    <row r="29" spans="1:7" ht="18.95" customHeight="1" thickBot="1" x14ac:dyDescent="0.25">
      <c r="A29" s="148"/>
      <c r="B29" s="33" t="s">
        <v>81</v>
      </c>
      <c r="C29" s="16"/>
      <c r="D29" s="111">
        <f>Oct!D29+Nov!C29</f>
        <v>0</v>
      </c>
      <c r="E29" s="15">
        <f>Oct!E29</f>
        <v>0</v>
      </c>
      <c r="F29" s="111">
        <f t="shared" si="0"/>
        <v>0</v>
      </c>
      <c r="G29" s="117">
        <f t="shared" si="1"/>
        <v>0</v>
      </c>
    </row>
    <row r="30" spans="1:7" ht="18.95" customHeight="1" x14ac:dyDescent="0.2">
      <c r="A30" s="149" t="s">
        <v>100</v>
      </c>
      <c r="B30" s="34" t="s">
        <v>79</v>
      </c>
      <c r="C30" s="112">
        <f t="shared" ref="C30:F31" si="2">C16+C18+C20+C22+C24+C26+C28</f>
        <v>0</v>
      </c>
      <c r="D30" s="112">
        <f>Oct!D30+Nov!C30</f>
        <v>0</v>
      </c>
      <c r="E30" s="112">
        <f t="shared" si="2"/>
        <v>0</v>
      </c>
      <c r="F30" s="112">
        <f t="shared" si="2"/>
        <v>0</v>
      </c>
      <c r="G30" s="114">
        <f t="shared" si="1"/>
        <v>0</v>
      </c>
    </row>
    <row r="31" spans="1:7" ht="18.95" customHeight="1" thickBot="1" x14ac:dyDescent="0.25">
      <c r="A31" s="150"/>
      <c r="B31" s="35" t="s">
        <v>81</v>
      </c>
      <c r="C31" s="113">
        <f t="shared" si="2"/>
        <v>0</v>
      </c>
      <c r="D31" s="113">
        <f>Oct!D31+Nov!C31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Oct!D34+Nov!C34</f>
        <v>0</v>
      </c>
      <c r="E34" s="15">
        <f>Oct!E34</f>
        <v>0</v>
      </c>
      <c r="F34" s="118">
        <f>+E34-D34</f>
        <v>0</v>
      </c>
      <c r="G34" s="116">
        <f t="shared" ref="G34:G42" si="3">IF(E34=0,0,D34/E34)</f>
        <v>0</v>
      </c>
    </row>
    <row r="35" spans="1:10" ht="18.95" customHeight="1" x14ac:dyDescent="0.2">
      <c r="A35" s="20" t="s">
        <v>106</v>
      </c>
      <c r="B35" s="7"/>
      <c r="C35" s="21"/>
      <c r="D35" s="118">
        <f>Oct!D35+Nov!C35</f>
        <v>0</v>
      </c>
      <c r="E35" s="21">
        <f>Oct!E35</f>
        <v>0</v>
      </c>
      <c r="F35" s="118">
        <f>+E35-D35</f>
        <v>0</v>
      </c>
      <c r="G35" s="116">
        <f>IF(E35=0,0,D35/E35)</f>
        <v>0</v>
      </c>
    </row>
    <row r="36" spans="1:10" ht="18.95" customHeight="1" x14ac:dyDescent="0.2">
      <c r="A36" s="20" t="s">
        <v>107</v>
      </c>
      <c r="B36" s="7"/>
      <c r="C36" s="15"/>
      <c r="D36" s="119">
        <f>Oct!D36+Nov!C36</f>
        <v>0</v>
      </c>
      <c r="E36" s="15">
        <f>Oct!E36</f>
        <v>0</v>
      </c>
      <c r="F36" s="119">
        <f>+E36-D36</f>
        <v>0</v>
      </c>
      <c r="G36" s="117">
        <f>IF(E36=0,0,D36/E36)</f>
        <v>0</v>
      </c>
    </row>
    <row r="37" spans="1:10" ht="18.95" customHeight="1" x14ac:dyDescent="0.2">
      <c r="A37" s="20" t="s">
        <v>108</v>
      </c>
      <c r="B37" s="7"/>
      <c r="C37" s="21"/>
      <c r="D37" s="118">
        <f>Oct!D37+Nov!C37</f>
        <v>0</v>
      </c>
      <c r="E37" s="15">
        <f>Oct!E37</f>
        <v>0</v>
      </c>
      <c r="F37" s="118">
        <f t="shared" ref="F37:F42" si="4">+E37-D37</f>
        <v>0</v>
      </c>
      <c r="G37" s="116">
        <f t="shared" si="3"/>
        <v>0</v>
      </c>
    </row>
    <row r="38" spans="1:10" ht="18.95" customHeight="1" thickBot="1" x14ac:dyDescent="0.25">
      <c r="A38" s="20" t="s">
        <v>109</v>
      </c>
      <c r="B38" s="7"/>
      <c r="C38" s="21"/>
      <c r="D38" s="118">
        <f>Oct!D38+Nov!C38</f>
        <v>0</v>
      </c>
      <c r="E38" s="21">
        <f>Oct!E38</f>
        <v>0</v>
      </c>
      <c r="F38" s="118">
        <f t="shared" si="4"/>
        <v>0</v>
      </c>
      <c r="G38" s="116">
        <f t="shared" si="3"/>
        <v>0</v>
      </c>
    </row>
    <row r="39" spans="1:10" ht="18.95" customHeight="1" thickBot="1" x14ac:dyDescent="0.25">
      <c r="A39" s="20" t="s">
        <v>110</v>
      </c>
      <c r="B39" s="7"/>
      <c r="C39" s="120">
        <f t="shared" ref="C39" si="5">SUM(C30:C31)-SUM(C34:C38)</f>
        <v>0</v>
      </c>
      <c r="D39" s="120">
        <f>Oct!D39+Nov!C39</f>
        <v>0</v>
      </c>
      <c r="E39" s="120">
        <f>SUM(E30:E31)-SUM(E34:E38)</f>
        <v>0</v>
      </c>
      <c r="F39" s="122">
        <f>SUM(F30:F31)-SUM(F34:F38)</f>
        <v>0</v>
      </c>
      <c r="G39" s="123">
        <f t="shared" si="3"/>
        <v>0</v>
      </c>
    </row>
    <row r="40" spans="1:10" ht="18.95" customHeight="1" thickBot="1" x14ac:dyDescent="0.25">
      <c r="A40" s="22" t="s">
        <v>111</v>
      </c>
      <c r="C40" s="21"/>
      <c r="D40" s="121">
        <f>Oct!D40+Nov!C40</f>
        <v>0</v>
      </c>
      <c r="E40" s="21">
        <f>Oct!E40</f>
        <v>0</v>
      </c>
      <c r="F40" s="122">
        <f t="shared" ref="F40" si="6">+E40-D40</f>
        <v>0</v>
      </c>
      <c r="G40" s="124">
        <f t="shared" si="3"/>
        <v>0</v>
      </c>
    </row>
    <row r="41" spans="1:10" ht="18.95" customHeight="1" thickBot="1" x14ac:dyDescent="0.25">
      <c r="A41" s="22" t="s">
        <v>112</v>
      </c>
      <c r="C41" s="121">
        <f>IF(C39-C40+Oct!D41&gt;=Nov!E41, Nov!E41-Oct!D41,IF(Nov!E41-Nov!C39-Oct!D41&lt;Nov!E41,Nov!C39-Nov!C40))</f>
        <v>0</v>
      </c>
      <c r="D41" s="121">
        <f>Oct!D41+Nov!C41</f>
        <v>0</v>
      </c>
      <c r="E41" s="21">
        <f>Oct!E41</f>
        <v>0</v>
      </c>
      <c r="F41" s="122">
        <f t="shared" si="4"/>
        <v>0</v>
      </c>
      <c r="G41" s="124">
        <f t="shared" si="3"/>
        <v>0</v>
      </c>
      <c r="I41" s="160"/>
      <c r="J41" s="160"/>
    </row>
    <row r="42" spans="1:10" ht="18.95" customHeight="1" thickBot="1" x14ac:dyDescent="0.25">
      <c r="A42" s="23" t="s">
        <v>113</v>
      </c>
      <c r="B42" s="7"/>
      <c r="C42" s="110">
        <f>+C39-C40-C41</f>
        <v>0</v>
      </c>
      <c r="D42" s="110">
        <f>Oct!D42+Nov!C42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Oct!D45+Nov!C45</f>
        <v>0</v>
      </c>
      <c r="E45" s="15">
        <f>Oct!E45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Oct!D48+Nov!C48</f>
        <v>0</v>
      </c>
      <c r="E48" s="26">
        <f>Oct!E48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8dP9JfOJ92yJLOgOPSlgZNQqY6WcufvMwsEu7sNonZ1I6ZG7x1alqFNs/7nwT4/xyZ73fBQ9y/CS0ghg0h/m+w==" saltValue="eo14d6z1laaH06GTlZRJwA=="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31" priority="2" operator="equal">
      <formula>"NO***"</formula>
    </cfRule>
  </conditionalFormatting>
  <conditionalFormatting sqref="F39:F43">
    <cfRule type="cellIs" dxfId="30" priority="4" operator="lessThan">
      <formula>0</formula>
    </cfRule>
  </conditionalFormatting>
  <conditionalFormatting sqref="G48">
    <cfRule type="cellIs" dxfId="29" priority="1" operator="lessThan">
      <formula>0</formula>
    </cfRule>
  </conditionalFormatting>
  <conditionalFormatting sqref="G50">
    <cfRule type="cellIs" dxfId="28" priority="3" operator="equal">
      <formula>"NO****"</formula>
    </cfRule>
  </conditionalFormatting>
  <dataValidations count="1">
    <dataValidation allowBlank="1" showErrorMessage="1" sqref="F9:G9 B12:C12" xr:uid="{00000000-0002-0000-0500-000000000000}"/>
  </dataValidations>
  <printOptions horizontalCentered="1" verticalCentered="1"/>
  <pageMargins left="0.25" right="0.25" top="0.5" bottom="0.5" header="0.3" footer="0.3"/>
  <pageSetup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7" tint="0.79998168889431442"/>
    <pageSetUpPr fitToPage="1"/>
  </sheetPr>
  <dimension ref="A1:J66"/>
  <sheetViews>
    <sheetView showGridLines="0" zoomScaleNormal="100" zoomScaleSheetLayoutView="100" workbookViewId="0">
      <selection activeCell="L47" sqref="L47"/>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9" s="1" customFormat="1" ht="15.75" x14ac:dyDescent="0.25">
      <c r="A1" s="132" t="s">
        <v>42</v>
      </c>
      <c r="B1" s="132"/>
      <c r="C1" s="132"/>
      <c r="D1" s="132"/>
      <c r="E1" s="132"/>
      <c r="F1" s="132"/>
      <c r="G1" s="132"/>
      <c r="H1" s="60"/>
      <c r="I1" s="60"/>
    </row>
    <row r="2" spans="1:9" s="1" customFormat="1" ht="15" x14ac:dyDescent="0.2">
      <c r="A2" s="133" t="s">
        <v>43</v>
      </c>
      <c r="B2" s="133"/>
      <c r="C2" s="133"/>
      <c r="D2" s="133"/>
      <c r="E2" s="133"/>
      <c r="F2" s="133"/>
      <c r="G2" s="133"/>
      <c r="H2" s="2"/>
      <c r="I2" s="2"/>
    </row>
    <row r="3" spans="1:9" x14ac:dyDescent="0.2">
      <c r="A3" s="5"/>
      <c r="B3" s="5"/>
      <c r="C3" s="5"/>
      <c r="D3" s="5"/>
      <c r="E3" s="5"/>
      <c r="F3" s="5"/>
      <c r="G3" s="5"/>
      <c r="H3" s="5"/>
      <c r="I3" s="5"/>
    </row>
    <row r="4" spans="1:9" ht="15.75" x14ac:dyDescent="0.25">
      <c r="A4" s="134" t="str">
        <f>Jul!A4</f>
        <v>Report is due to AAA4 by the 15th calendar day of each month</v>
      </c>
      <c r="B4" s="134"/>
      <c r="C4" s="134"/>
      <c r="D4" s="134"/>
      <c r="E4" s="134"/>
      <c r="F4" s="134"/>
      <c r="G4" s="134"/>
      <c r="H4" s="6"/>
      <c r="I4" s="6"/>
    </row>
    <row r="5" spans="1:9" x14ac:dyDescent="0.2">
      <c r="A5" s="135" t="str">
        <f>Jul!A5</f>
        <v>Monthly Financial Report/Request for Funds - Title III-B, C, D, &amp; E</v>
      </c>
      <c r="B5" s="135"/>
      <c r="C5" s="135"/>
      <c r="D5" s="135"/>
      <c r="E5" s="135"/>
      <c r="F5" s="135"/>
      <c r="G5" s="135"/>
      <c r="H5" s="6"/>
      <c r="I5" s="6"/>
    </row>
    <row r="6" spans="1:9" x14ac:dyDescent="0.2">
      <c r="A6" s="108"/>
      <c r="B6" s="108"/>
      <c r="C6" s="108"/>
      <c r="D6" s="109" t="str">
        <f>Jul!D6</f>
        <v>Fiscal Year 2023-2024</v>
      </c>
      <c r="E6" s="108"/>
      <c r="F6" s="108"/>
      <c r="G6" s="108"/>
      <c r="H6" s="6"/>
      <c r="I6" s="6"/>
    </row>
    <row r="8" spans="1:9" x14ac:dyDescent="0.2">
      <c r="A8" s="12" t="s">
        <v>51</v>
      </c>
      <c r="E8" s="39" t="s">
        <v>52</v>
      </c>
      <c r="F8" s="158">
        <f>Jul!F8:G8</f>
        <v>0</v>
      </c>
      <c r="G8" s="158"/>
    </row>
    <row r="9" spans="1:9" ht="16.5" customHeight="1" x14ac:dyDescent="0.2">
      <c r="A9" s="157">
        <f>Jul!A9:C9</f>
        <v>0</v>
      </c>
      <c r="B9" s="157"/>
      <c r="C9" s="157"/>
      <c r="E9" s="39" t="s">
        <v>54</v>
      </c>
      <c r="F9" s="158">
        <f>Jul!F9:G9</f>
        <v>0</v>
      </c>
      <c r="G9" s="158"/>
    </row>
    <row r="10" spans="1:9" ht="16.5" customHeight="1" x14ac:dyDescent="0.2">
      <c r="A10" s="159">
        <f>Jul!A10:C10</f>
        <v>0</v>
      </c>
      <c r="B10" s="159"/>
      <c r="C10" s="159"/>
      <c r="E10" s="39" t="s">
        <v>56</v>
      </c>
      <c r="F10" s="137">
        <f>Nov!F10+30</f>
        <v>45289</v>
      </c>
      <c r="G10" s="137"/>
    </row>
    <row r="11" spans="1:9" ht="16.5" customHeight="1" x14ac:dyDescent="0.2">
      <c r="A11" s="159">
        <f>Jul!A11:C11</f>
        <v>0</v>
      </c>
      <c r="B11" s="159"/>
      <c r="C11" s="159"/>
      <c r="E11" s="39" t="s">
        <v>58</v>
      </c>
      <c r="F11" s="131">
        <f>Nov!F11</f>
        <v>0</v>
      </c>
      <c r="G11" s="131"/>
    </row>
    <row r="12" spans="1:9" ht="16.5" customHeight="1" x14ac:dyDescent="0.2">
      <c r="A12" s="92" t="s">
        <v>60</v>
      </c>
      <c r="B12" s="158">
        <f>Jul!B12:C12</f>
        <v>0</v>
      </c>
      <c r="C12" s="158"/>
      <c r="E12" s="39" t="s">
        <v>61</v>
      </c>
      <c r="F12" s="131">
        <f>Nov!F12</f>
        <v>0</v>
      </c>
      <c r="G12" s="131"/>
    </row>
    <row r="13" spans="1:9" ht="25.5" customHeight="1" x14ac:dyDescent="0.2">
      <c r="A13" s="145" t="s">
        <v>63</v>
      </c>
      <c r="B13" s="145"/>
      <c r="C13" s="145"/>
      <c r="D13" s="145"/>
      <c r="E13" s="145"/>
      <c r="F13" s="145"/>
      <c r="G13" s="145"/>
    </row>
    <row r="14" spans="1:9" x14ac:dyDescent="0.2">
      <c r="A14" s="8"/>
      <c r="B14" s="9"/>
      <c r="C14" s="47" t="s">
        <v>65</v>
      </c>
      <c r="D14" s="47" t="s">
        <v>66</v>
      </c>
      <c r="E14" s="47" t="s">
        <v>67</v>
      </c>
      <c r="F14" s="47" t="s">
        <v>68</v>
      </c>
      <c r="G14" s="47" t="s">
        <v>69</v>
      </c>
    </row>
    <row r="15" spans="1:9" ht="25.5" customHeight="1" x14ac:dyDescent="0.2">
      <c r="A15" s="11" t="s">
        <v>71</v>
      </c>
      <c r="B15" s="12"/>
      <c r="C15" s="13" t="s">
        <v>72</v>
      </c>
      <c r="D15" s="13" t="s">
        <v>73</v>
      </c>
      <c r="E15" s="13" t="s">
        <v>74</v>
      </c>
      <c r="F15" s="13" t="s">
        <v>75</v>
      </c>
      <c r="G15" s="13" t="s">
        <v>76</v>
      </c>
    </row>
    <row r="16" spans="1:9" ht="18.95" customHeight="1" x14ac:dyDescent="0.2">
      <c r="A16" s="147" t="s">
        <v>78</v>
      </c>
      <c r="B16" s="10" t="s">
        <v>79</v>
      </c>
      <c r="C16" s="14"/>
      <c r="D16" s="110">
        <f>Nov!D16+Dec!C16</f>
        <v>0</v>
      </c>
      <c r="E16" s="15">
        <f>Nov!E16</f>
        <v>0</v>
      </c>
      <c r="F16" s="110">
        <f>+E16-D16</f>
        <v>0</v>
      </c>
      <c r="G16" s="116">
        <f>IF(E16=0,0,D16/E16)</f>
        <v>0</v>
      </c>
    </row>
    <row r="17" spans="1:7" ht="18.95" customHeight="1" x14ac:dyDescent="0.2">
      <c r="A17" s="147"/>
      <c r="B17" s="10" t="s">
        <v>81</v>
      </c>
      <c r="C17" s="14"/>
      <c r="D17" s="110">
        <f>Nov!D17+Dec!C17</f>
        <v>0</v>
      </c>
      <c r="E17" s="15">
        <f>Nov!E17</f>
        <v>0</v>
      </c>
      <c r="F17" s="110">
        <f t="shared" ref="F17:F29" si="0">+E17-D17</f>
        <v>0</v>
      </c>
      <c r="G17" s="116">
        <f t="shared" ref="G17:G31" si="1">IF(E17=0,0,D17/E17)</f>
        <v>0</v>
      </c>
    </row>
    <row r="18" spans="1:7" ht="18.95" customHeight="1" x14ac:dyDescent="0.2">
      <c r="A18" s="146" t="s">
        <v>83</v>
      </c>
      <c r="B18" s="43" t="s">
        <v>79</v>
      </c>
      <c r="C18" s="44"/>
      <c r="D18" s="110">
        <f>Nov!D18+Dec!C18</f>
        <v>0</v>
      </c>
      <c r="E18" s="44">
        <f>Nov!E18</f>
        <v>0</v>
      </c>
      <c r="F18" s="110">
        <f t="shared" si="0"/>
        <v>0</v>
      </c>
      <c r="G18" s="116">
        <f t="shared" si="1"/>
        <v>0</v>
      </c>
    </row>
    <row r="19" spans="1:7" ht="18.95" customHeight="1" x14ac:dyDescent="0.2">
      <c r="A19" s="155"/>
      <c r="B19" s="43" t="s">
        <v>81</v>
      </c>
      <c r="C19" s="44"/>
      <c r="D19" s="110">
        <f>Nov!D19+Dec!C19</f>
        <v>0</v>
      </c>
      <c r="E19" s="45">
        <f>Nov!E19</f>
        <v>0</v>
      </c>
      <c r="F19" s="110">
        <f t="shared" si="0"/>
        <v>0</v>
      </c>
      <c r="G19" s="116">
        <f t="shared" si="1"/>
        <v>0</v>
      </c>
    </row>
    <row r="20" spans="1:7" ht="18.95" customHeight="1" x14ac:dyDescent="0.2">
      <c r="A20" s="41" t="s">
        <v>85</v>
      </c>
      <c r="B20" s="40" t="s">
        <v>79</v>
      </c>
      <c r="C20" s="14"/>
      <c r="D20" s="110">
        <f>Nov!D20+Dec!C20</f>
        <v>0</v>
      </c>
      <c r="E20" s="15">
        <f>Nov!E20</f>
        <v>0</v>
      </c>
      <c r="F20" s="110">
        <f t="shared" si="0"/>
        <v>0</v>
      </c>
      <c r="G20" s="116">
        <f t="shared" si="1"/>
        <v>0</v>
      </c>
    </row>
    <row r="21" spans="1:7" ht="18.95" customHeight="1" x14ac:dyDescent="0.2">
      <c r="A21" s="42" t="s">
        <v>87</v>
      </c>
      <c r="B21" s="40" t="s">
        <v>81</v>
      </c>
      <c r="C21" s="14"/>
      <c r="D21" s="110">
        <f>Nov!D21+Dec!C21</f>
        <v>0</v>
      </c>
      <c r="E21" s="15">
        <f>Nov!E21</f>
        <v>0</v>
      </c>
      <c r="F21" s="110">
        <f t="shared" si="0"/>
        <v>0</v>
      </c>
      <c r="G21" s="116">
        <f t="shared" si="1"/>
        <v>0</v>
      </c>
    </row>
    <row r="22" spans="1:7" ht="18.95" customHeight="1" x14ac:dyDescent="0.2">
      <c r="A22" s="156" t="s">
        <v>89</v>
      </c>
      <c r="B22" s="43" t="s">
        <v>79</v>
      </c>
      <c r="C22" s="44"/>
      <c r="D22" s="110">
        <f>Nov!D22+Dec!C22</f>
        <v>0</v>
      </c>
      <c r="E22" s="45">
        <f>Nov!E22</f>
        <v>0</v>
      </c>
      <c r="F22" s="110">
        <f t="shared" si="0"/>
        <v>0</v>
      </c>
      <c r="G22" s="116">
        <f t="shared" si="1"/>
        <v>0</v>
      </c>
    </row>
    <row r="23" spans="1:7" ht="18.95" customHeight="1" x14ac:dyDescent="0.2">
      <c r="A23" s="146"/>
      <c r="B23" s="43" t="s">
        <v>81</v>
      </c>
      <c r="C23" s="44"/>
      <c r="D23" s="110">
        <f>Nov!D23+Dec!C23</f>
        <v>0</v>
      </c>
      <c r="E23" s="45">
        <f>Nov!E23</f>
        <v>0</v>
      </c>
      <c r="F23" s="110">
        <f t="shared" si="0"/>
        <v>0</v>
      </c>
      <c r="G23" s="116">
        <f t="shared" si="1"/>
        <v>0</v>
      </c>
    </row>
    <row r="24" spans="1:7" ht="18.95" customHeight="1" x14ac:dyDescent="0.2">
      <c r="A24" s="147" t="s">
        <v>92</v>
      </c>
      <c r="B24" s="10" t="s">
        <v>79</v>
      </c>
      <c r="C24" s="14"/>
      <c r="D24" s="110">
        <f>Nov!D24+Dec!C24</f>
        <v>0</v>
      </c>
      <c r="E24" s="15">
        <f>Nov!E24</f>
        <v>0</v>
      </c>
      <c r="F24" s="110">
        <f t="shared" si="0"/>
        <v>0</v>
      </c>
      <c r="G24" s="116">
        <f t="shared" si="1"/>
        <v>0</v>
      </c>
    </row>
    <row r="25" spans="1:7" ht="18.95" customHeight="1" x14ac:dyDescent="0.2">
      <c r="A25" s="147"/>
      <c r="B25" s="10" t="s">
        <v>81</v>
      </c>
      <c r="C25" s="14"/>
      <c r="D25" s="110">
        <f>Nov!D25+Dec!C25</f>
        <v>0</v>
      </c>
      <c r="E25" s="15">
        <f>Nov!E25</f>
        <v>0</v>
      </c>
      <c r="F25" s="110">
        <f t="shared" si="0"/>
        <v>0</v>
      </c>
      <c r="G25" s="116">
        <f t="shared" si="1"/>
        <v>0</v>
      </c>
    </row>
    <row r="26" spans="1:7" ht="18.95" customHeight="1" x14ac:dyDescent="0.2">
      <c r="A26" s="146" t="s">
        <v>95</v>
      </c>
      <c r="B26" s="43" t="s">
        <v>79</v>
      </c>
      <c r="C26" s="44"/>
      <c r="D26" s="110">
        <f>Nov!D26+Dec!C26</f>
        <v>0</v>
      </c>
      <c r="E26" s="45">
        <f>Nov!E26</f>
        <v>0</v>
      </c>
      <c r="F26" s="110">
        <f t="shared" si="0"/>
        <v>0</v>
      </c>
      <c r="G26" s="116">
        <f t="shared" si="1"/>
        <v>0</v>
      </c>
    </row>
    <row r="27" spans="1:7" ht="18.95" customHeight="1" x14ac:dyDescent="0.2">
      <c r="A27" s="146"/>
      <c r="B27" s="43" t="s">
        <v>81</v>
      </c>
      <c r="C27" s="46"/>
      <c r="D27" s="110">
        <f>Nov!D27+Dec!C27</f>
        <v>0</v>
      </c>
      <c r="E27" s="45">
        <f>Nov!E27</f>
        <v>0</v>
      </c>
      <c r="F27" s="110">
        <f t="shared" si="0"/>
        <v>0</v>
      </c>
      <c r="G27" s="116">
        <f t="shared" si="1"/>
        <v>0</v>
      </c>
    </row>
    <row r="28" spans="1:7" ht="18.95" customHeight="1" x14ac:dyDescent="0.2">
      <c r="A28" s="147" t="s">
        <v>98</v>
      </c>
      <c r="B28" s="10" t="s">
        <v>79</v>
      </c>
      <c r="C28" s="14"/>
      <c r="D28" s="110">
        <f>Nov!D28+Dec!C28</f>
        <v>0</v>
      </c>
      <c r="E28" s="15">
        <f>Nov!E28</f>
        <v>0</v>
      </c>
      <c r="F28" s="110">
        <f t="shared" si="0"/>
        <v>0</v>
      </c>
      <c r="G28" s="116">
        <f t="shared" si="1"/>
        <v>0</v>
      </c>
    </row>
    <row r="29" spans="1:7" ht="18.95" customHeight="1" thickBot="1" x14ac:dyDescent="0.25">
      <c r="A29" s="148"/>
      <c r="B29" s="33" t="s">
        <v>81</v>
      </c>
      <c r="C29" s="16"/>
      <c r="D29" s="111">
        <f>Nov!D29+Dec!C29</f>
        <v>0</v>
      </c>
      <c r="E29" s="15">
        <f>Nov!E29</f>
        <v>0</v>
      </c>
      <c r="F29" s="111">
        <f t="shared" si="0"/>
        <v>0</v>
      </c>
      <c r="G29" s="117">
        <f t="shared" si="1"/>
        <v>0</v>
      </c>
    </row>
    <row r="30" spans="1:7" ht="18.95" customHeight="1" x14ac:dyDescent="0.2">
      <c r="A30" s="149" t="s">
        <v>100</v>
      </c>
      <c r="B30" s="34" t="s">
        <v>79</v>
      </c>
      <c r="C30" s="112">
        <f t="shared" ref="C30:F31" si="2">C16+C18+C20+C22+C24+C26+C28</f>
        <v>0</v>
      </c>
      <c r="D30" s="112">
        <f>Nov!D30+Dec!C30</f>
        <v>0</v>
      </c>
      <c r="E30" s="112">
        <f t="shared" si="2"/>
        <v>0</v>
      </c>
      <c r="F30" s="112">
        <f t="shared" si="2"/>
        <v>0</v>
      </c>
      <c r="G30" s="114">
        <f t="shared" si="1"/>
        <v>0</v>
      </c>
    </row>
    <row r="31" spans="1:7" ht="18.95" customHeight="1" thickBot="1" x14ac:dyDescent="0.25">
      <c r="A31" s="150"/>
      <c r="B31" s="35" t="s">
        <v>81</v>
      </c>
      <c r="C31" s="113">
        <f t="shared" si="2"/>
        <v>0</v>
      </c>
      <c r="D31" s="113">
        <f>Nov!D31+Dec!C31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Nov!D34+Dec!C34</f>
        <v>0</v>
      </c>
      <c r="E34" s="15">
        <f>Nov!E34</f>
        <v>0</v>
      </c>
      <c r="F34" s="118">
        <f>+E34-D34</f>
        <v>0</v>
      </c>
      <c r="G34" s="116">
        <f t="shared" ref="G34:G42" si="3">IF(E34=0,0,D34/E34)</f>
        <v>0</v>
      </c>
    </row>
    <row r="35" spans="1:10" ht="18.95" customHeight="1" x14ac:dyDescent="0.2">
      <c r="A35" s="20" t="s">
        <v>106</v>
      </c>
      <c r="B35" s="7"/>
      <c r="C35" s="21"/>
      <c r="D35" s="118">
        <f>Nov!D35+Dec!C35</f>
        <v>0</v>
      </c>
      <c r="E35" s="21">
        <f>Nov!E35</f>
        <v>0</v>
      </c>
      <c r="F35" s="118">
        <f>+E35-D35</f>
        <v>0</v>
      </c>
      <c r="G35" s="116">
        <f>IF(E35=0,0,D35/E35)</f>
        <v>0</v>
      </c>
    </row>
    <row r="36" spans="1:10" ht="18.95" customHeight="1" x14ac:dyDescent="0.2">
      <c r="A36" s="20" t="s">
        <v>107</v>
      </c>
      <c r="B36" s="7"/>
      <c r="C36" s="15"/>
      <c r="D36" s="119">
        <f>Nov!D36+Dec!C36</f>
        <v>0</v>
      </c>
      <c r="E36" s="15">
        <f>Nov!E36</f>
        <v>0</v>
      </c>
      <c r="F36" s="119">
        <f>+E36-D36</f>
        <v>0</v>
      </c>
      <c r="G36" s="117">
        <f>IF(E36=0,0,D36/E36)</f>
        <v>0</v>
      </c>
    </row>
    <row r="37" spans="1:10" ht="18.95" customHeight="1" x14ac:dyDescent="0.2">
      <c r="A37" s="20" t="s">
        <v>108</v>
      </c>
      <c r="B37" s="7"/>
      <c r="C37" s="21"/>
      <c r="D37" s="118">
        <f>Nov!D37+Dec!C37</f>
        <v>0</v>
      </c>
      <c r="E37" s="15">
        <f>Nov!E37</f>
        <v>0</v>
      </c>
      <c r="F37" s="118">
        <f t="shared" ref="F37:F42" si="4">+E37-D37</f>
        <v>0</v>
      </c>
      <c r="G37" s="116">
        <f t="shared" si="3"/>
        <v>0</v>
      </c>
    </row>
    <row r="38" spans="1:10" ht="18.95" customHeight="1" thickBot="1" x14ac:dyDescent="0.25">
      <c r="A38" s="20" t="s">
        <v>109</v>
      </c>
      <c r="B38" s="7"/>
      <c r="C38" s="21"/>
      <c r="D38" s="118">
        <f>Nov!D38+Dec!C38</f>
        <v>0</v>
      </c>
      <c r="E38" s="21">
        <f>Nov!E38</f>
        <v>0</v>
      </c>
      <c r="F38" s="118">
        <f t="shared" si="4"/>
        <v>0</v>
      </c>
      <c r="G38" s="116">
        <f t="shared" si="3"/>
        <v>0</v>
      </c>
    </row>
    <row r="39" spans="1:10" ht="18.95" customHeight="1" thickBot="1" x14ac:dyDescent="0.25">
      <c r="A39" s="20" t="s">
        <v>110</v>
      </c>
      <c r="B39" s="7"/>
      <c r="C39" s="120">
        <f t="shared" ref="C39" si="5">SUM(C30:C31)-SUM(C34:C38)</f>
        <v>0</v>
      </c>
      <c r="D39" s="120">
        <f>Nov!D39+Dec!C39</f>
        <v>0</v>
      </c>
      <c r="E39" s="120">
        <f>SUM(E30:E31)-SUM(E34:E38)</f>
        <v>0</v>
      </c>
      <c r="F39" s="122">
        <f>SUM(F30:F31)-SUM(F34:F38)</f>
        <v>0</v>
      </c>
      <c r="G39" s="123">
        <f t="shared" si="3"/>
        <v>0</v>
      </c>
    </row>
    <row r="40" spans="1:10" ht="18.95" customHeight="1" thickBot="1" x14ac:dyDescent="0.25">
      <c r="A40" s="22" t="s">
        <v>111</v>
      </c>
      <c r="C40" s="21"/>
      <c r="D40" s="121">
        <f>Nov!D40+Dec!C40</f>
        <v>0</v>
      </c>
      <c r="E40" s="21">
        <f>Nov!E40</f>
        <v>0</v>
      </c>
      <c r="F40" s="122">
        <f t="shared" ref="F40" si="6">+E40-D40</f>
        <v>0</v>
      </c>
      <c r="G40" s="124">
        <f t="shared" si="3"/>
        <v>0</v>
      </c>
    </row>
    <row r="41" spans="1:10" ht="18.95" customHeight="1" thickBot="1" x14ac:dyDescent="0.25">
      <c r="A41" s="22" t="s">
        <v>112</v>
      </c>
      <c r="C41" s="121">
        <f>IF(C39-C40+Nov!D41&gt;=Dec!E41, Dec!E41-Nov!D41,IF(Dec!E41-Dec!C39-Nov!D41&lt;Dec!E41,Dec!C39-Dec!C40))</f>
        <v>0</v>
      </c>
      <c r="D41" s="121">
        <f>Nov!D41+Dec!C41</f>
        <v>0</v>
      </c>
      <c r="E41" s="21">
        <f>Nov!E41</f>
        <v>0</v>
      </c>
      <c r="F41" s="122">
        <f t="shared" si="4"/>
        <v>0</v>
      </c>
      <c r="G41" s="124">
        <f t="shared" si="3"/>
        <v>0</v>
      </c>
      <c r="I41" s="160"/>
      <c r="J41" s="160"/>
    </row>
    <row r="42" spans="1:10" ht="18.95" customHeight="1" thickBot="1" x14ac:dyDescent="0.25">
      <c r="A42" s="23" t="s">
        <v>113</v>
      </c>
      <c r="B42" s="7"/>
      <c r="C42" s="110">
        <f>+C39-C40-C41</f>
        <v>0</v>
      </c>
      <c r="D42" s="110">
        <f>Nov!D42+Dec!C42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Nov!D45+Dec!C45</f>
        <v>0</v>
      </c>
      <c r="E45" s="15">
        <f>Nov!E45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Nov!D48+Dec!C48</f>
        <v>0</v>
      </c>
      <c r="E48" s="26">
        <f>Nov!E48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DnIE38Bo1jjfozC3dUZHQM7EFKBRxY5DIfFabMeVeSRjfXw2OkHM1LGMzsjuAVS+vN167AXAKT+QO5/Q/0A7sA==" saltValue="cgwwg4cB+tvWIUiP/ysR5g=="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27" priority="2" operator="equal">
      <formula>"NO***"</formula>
    </cfRule>
  </conditionalFormatting>
  <conditionalFormatting sqref="F39:F43">
    <cfRule type="cellIs" dxfId="26" priority="4" operator="lessThan">
      <formula>0</formula>
    </cfRule>
  </conditionalFormatting>
  <conditionalFormatting sqref="G48">
    <cfRule type="cellIs" dxfId="25" priority="1" operator="lessThan">
      <formula>0</formula>
    </cfRule>
  </conditionalFormatting>
  <conditionalFormatting sqref="G50">
    <cfRule type="cellIs" dxfId="24" priority="3" operator="equal">
      <formula>"NO****"</formula>
    </cfRule>
  </conditionalFormatting>
  <dataValidations count="1">
    <dataValidation allowBlank="1" showErrorMessage="1" sqref="F9:G9 B12:C12" xr:uid="{00000000-0002-0000-0600-000001000000}"/>
  </dataValidations>
  <printOptions horizontalCentered="1" verticalCentered="1"/>
  <pageMargins left="0.25" right="0.25" top="0.5" bottom="0.5" header="0.3" footer="0.3"/>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7" tint="0.79998168889431442"/>
    <pageSetUpPr fitToPage="1"/>
  </sheetPr>
  <dimension ref="A1:J66"/>
  <sheetViews>
    <sheetView showGridLines="0" topLeftCell="A39" zoomScaleNormal="100" zoomScaleSheetLayoutView="100" workbookViewId="0">
      <selection activeCell="M52" sqref="M52"/>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8" s="1" customFormat="1" ht="15.75" x14ac:dyDescent="0.25">
      <c r="A1" s="132" t="s">
        <v>42</v>
      </c>
      <c r="B1" s="132"/>
      <c r="C1" s="132"/>
      <c r="D1" s="132"/>
      <c r="E1" s="132"/>
      <c r="F1" s="132"/>
      <c r="G1" s="132"/>
      <c r="H1" s="60"/>
    </row>
    <row r="2" spans="1:8" s="1" customFormat="1" ht="15" x14ac:dyDescent="0.2">
      <c r="A2" s="133" t="s">
        <v>43</v>
      </c>
      <c r="B2" s="133"/>
      <c r="C2" s="133"/>
      <c r="D2" s="133"/>
      <c r="E2" s="133"/>
      <c r="F2" s="133"/>
      <c r="G2" s="133"/>
      <c r="H2" s="2"/>
    </row>
    <row r="3" spans="1:8" x14ac:dyDescent="0.2">
      <c r="A3" s="5"/>
      <c r="B3" s="5"/>
      <c r="C3" s="5"/>
      <c r="D3" s="5"/>
      <c r="E3" s="5"/>
      <c r="F3" s="5"/>
      <c r="G3" s="5"/>
      <c r="H3" s="5"/>
    </row>
    <row r="4" spans="1:8" ht="15.75" x14ac:dyDescent="0.25">
      <c r="A4" s="134" t="str">
        <f>Jul!A4</f>
        <v>Report is due to AAA4 by the 15th calendar day of each month</v>
      </c>
      <c r="B4" s="134"/>
      <c r="C4" s="134"/>
      <c r="D4" s="134"/>
      <c r="E4" s="134"/>
      <c r="F4" s="134"/>
      <c r="G4" s="134"/>
      <c r="H4" s="6"/>
    </row>
    <row r="5" spans="1:8" x14ac:dyDescent="0.2">
      <c r="A5" s="135" t="str">
        <f>Jul!A5</f>
        <v>Monthly Financial Report/Request for Funds - Title III-B, C, D, &amp; E</v>
      </c>
      <c r="B5" s="135"/>
      <c r="C5" s="135"/>
      <c r="D5" s="135"/>
      <c r="E5" s="135"/>
      <c r="F5" s="135"/>
      <c r="G5" s="135"/>
      <c r="H5" s="6"/>
    </row>
    <row r="6" spans="1:8" x14ac:dyDescent="0.2">
      <c r="A6" s="108"/>
      <c r="B6" s="108"/>
      <c r="C6" s="108"/>
      <c r="D6" s="109" t="str">
        <f>Jul!D6</f>
        <v>Fiscal Year 2023-2024</v>
      </c>
      <c r="E6" s="108"/>
      <c r="F6" s="108"/>
      <c r="G6" s="108"/>
      <c r="H6" s="6"/>
    </row>
    <row r="8" spans="1:8" x14ac:dyDescent="0.2">
      <c r="A8" s="12" t="s">
        <v>51</v>
      </c>
      <c r="E8" s="39" t="s">
        <v>52</v>
      </c>
      <c r="F8" s="158">
        <f>Jul!F8:G8</f>
        <v>0</v>
      </c>
      <c r="G8" s="158"/>
    </row>
    <row r="9" spans="1:8" ht="16.5" customHeight="1" x14ac:dyDescent="0.2">
      <c r="A9" s="157">
        <f>Jul!A9:C9</f>
        <v>0</v>
      </c>
      <c r="B9" s="157"/>
      <c r="C9" s="157"/>
      <c r="E9" s="39" t="s">
        <v>54</v>
      </c>
      <c r="F9" s="158">
        <f>Jul!F9:G9</f>
        <v>0</v>
      </c>
      <c r="G9" s="158"/>
    </row>
    <row r="10" spans="1:8" ht="16.5" customHeight="1" x14ac:dyDescent="0.2">
      <c r="A10" s="159">
        <f>Jul!A10:C10</f>
        <v>0</v>
      </c>
      <c r="B10" s="159"/>
      <c r="C10" s="159"/>
      <c r="E10" s="39" t="s">
        <v>56</v>
      </c>
      <c r="F10" s="137">
        <f>Dec!F10+30</f>
        <v>45319</v>
      </c>
      <c r="G10" s="137"/>
    </row>
    <row r="11" spans="1:8" ht="16.5" customHeight="1" x14ac:dyDescent="0.2">
      <c r="A11" s="159">
        <f>Jul!A11:C11</f>
        <v>0</v>
      </c>
      <c r="B11" s="159"/>
      <c r="C11" s="159"/>
      <c r="E11" s="39" t="s">
        <v>58</v>
      </c>
      <c r="F11" s="131">
        <f>Dec!F11</f>
        <v>0</v>
      </c>
      <c r="G11" s="131"/>
    </row>
    <row r="12" spans="1:8" ht="16.5" customHeight="1" x14ac:dyDescent="0.2">
      <c r="A12" s="92" t="s">
        <v>60</v>
      </c>
      <c r="B12" s="158">
        <f>Jul!B12:C12</f>
        <v>0</v>
      </c>
      <c r="C12" s="158"/>
      <c r="E12" s="39" t="s">
        <v>61</v>
      </c>
      <c r="F12" s="131">
        <f>Dec!F12</f>
        <v>0</v>
      </c>
      <c r="G12" s="131"/>
    </row>
    <row r="13" spans="1:8" ht="25.5" customHeight="1" x14ac:dyDescent="0.2">
      <c r="A13" s="145" t="s">
        <v>63</v>
      </c>
      <c r="B13" s="145"/>
      <c r="C13" s="145"/>
      <c r="D13" s="145"/>
      <c r="E13" s="145"/>
      <c r="F13" s="145"/>
      <c r="G13" s="145"/>
    </row>
    <row r="14" spans="1:8" x14ac:dyDescent="0.2">
      <c r="A14" s="8"/>
      <c r="B14" s="9"/>
      <c r="C14" s="47" t="s">
        <v>65</v>
      </c>
      <c r="D14" s="47" t="s">
        <v>66</v>
      </c>
      <c r="E14" s="47" t="s">
        <v>67</v>
      </c>
      <c r="F14" s="47" t="s">
        <v>68</v>
      </c>
      <c r="G14" s="47" t="s">
        <v>69</v>
      </c>
    </row>
    <row r="15" spans="1:8" ht="25.5" customHeight="1" x14ac:dyDescent="0.2">
      <c r="A15" s="11" t="s">
        <v>71</v>
      </c>
      <c r="B15" s="12"/>
      <c r="C15" s="13" t="s">
        <v>72</v>
      </c>
      <c r="D15" s="13" t="s">
        <v>73</v>
      </c>
      <c r="E15" s="13" t="s">
        <v>74</v>
      </c>
      <c r="F15" s="13" t="s">
        <v>75</v>
      </c>
      <c r="G15" s="13" t="s">
        <v>76</v>
      </c>
    </row>
    <row r="16" spans="1:8" ht="18.95" customHeight="1" x14ac:dyDescent="0.2">
      <c r="A16" s="147" t="s">
        <v>78</v>
      </c>
      <c r="B16" s="10" t="s">
        <v>79</v>
      </c>
      <c r="C16" s="14"/>
      <c r="D16" s="110">
        <f>Dec!D16+Jan!C16</f>
        <v>0</v>
      </c>
      <c r="E16" s="15">
        <f>Dec!E16</f>
        <v>0</v>
      </c>
      <c r="F16" s="110">
        <f>+E16-D16</f>
        <v>0</v>
      </c>
      <c r="G16" s="116">
        <f>IF(E16=0,0,D16/E16)</f>
        <v>0</v>
      </c>
    </row>
    <row r="17" spans="1:7" ht="18.95" customHeight="1" x14ac:dyDescent="0.2">
      <c r="A17" s="147"/>
      <c r="B17" s="10" t="s">
        <v>81</v>
      </c>
      <c r="C17" s="14"/>
      <c r="D17" s="110">
        <f>Dec!D17+Jan!C17</f>
        <v>0</v>
      </c>
      <c r="E17" s="15">
        <f>Dec!E17</f>
        <v>0</v>
      </c>
      <c r="F17" s="110">
        <f t="shared" ref="F17:F29" si="0">+E17-D17</f>
        <v>0</v>
      </c>
      <c r="G17" s="116">
        <f t="shared" ref="G17:G31" si="1">IF(E17=0,0,D17/E17)</f>
        <v>0</v>
      </c>
    </row>
    <row r="18" spans="1:7" ht="18.95" customHeight="1" x14ac:dyDescent="0.2">
      <c r="A18" s="146" t="s">
        <v>83</v>
      </c>
      <c r="B18" s="43" t="s">
        <v>79</v>
      </c>
      <c r="C18" s="44"/>
      <c r="D18" s="110">
        <f>Dec!D18+Jan!C18</f>
        <v>0</v>
      </c>
      <c r="E18" s="44">
        <f>Dec!E18</f>
        <v>0</v>
      </c>
      <c r="F18" s="110">
        <f t="shared" si="0"/>
        <v>0</v>
      </c>
      <c r="G18" s="116">
        <f t="shared" si="1"/>
        <v>0</v>
      </c>
    </row>
    <row r="19" spans="1:7" ht="18.95" customHeight="1" x14ac:dyDescent="0.2">
      <c r="A19" s="155"/>
      <c r="B19" s="43" t="s">
        <v>81</v>
      </c>
      <c r="C19" s="44"/>
      <c r="D19" s="110">
        <f>Dec!D19+Jan!C19</f>
        <v>0</v>
      </c>
      <c r="E19" s="45">
        <f>Dec!E19</f>
        <v>0</v>
      </c>
      <c r="F19" s="110">
        <f t="shared" si="0"/>
        <v>0</v>
      </c>
      <c r="G19" s="116">
        <f t="shared" si="1"/>
        <v>0</v>
      </c>
    </row>
    <row r="20" spans="1:7" ht="18.95" customHeight="1" x14ac:dyDescent="0.2">
      <c r="A20" s="41" t="s">
        <v>85</v>
      </c>
      <c r="B20" s="40" t="s">
        <v>79</v>
      </c>
      <c r="C20" s="14"/>
      <c r="D20" s="110">
        <f>Dec!D20+Jan!C20</f>
        <v>0</v>
      </c>
      <c r="E20" s="15">
        <f>Dec!E20</f>
        <v>0</v>
      </c>
      <c r="F20" s="110">
        <f t="shared" si="0"/>
        <v>0</v>
      </c>
      <c r="G20" s="116">
        <f t="shared" si="1"/>
        <v>0</v>
      </c>
    </row>
    <row r="21" spans="1:7" ht="18.95" customHeight="1" x14ac:dyDescent="0.2">
      <c r="A21" s="42" t="s">
        <v>87</v>
      </c>
      <c r="B21" s="40" t="s">
        <v>81</v>
      </c>
      <c r="C21" s="14"/>
      <c r="D21" s="110">
        <f>Dec!D21+Jan!C21</f>
        <v>0</v>
      </c>
      <c r="E21" s="15">
        <f>Dec!E21</f>
        <v>0</v>
      </c>
      <c r="F21" s="110">
        <f t="shared" si="0"/>
        <v>0</v>
      </c>
      <c r="G21" s="116">
        <f t="shared" si="1"/>
        <v>0</v>
      </c>
    </row>
    <row r="22" spans="1:7" ht="18.95" customHeight="1" x14ac:dyDescent="0.2">
      <c r="A22" s="156" t="s">
        <v>89</v>
      </c>
      <c r="B22" s="43" t="s">
        <v>79</v>
      </c>
      <c r="C22" s="44"/>
      <c r="D22" s="110">
        <f>Dec!D22+Jan!C22</f>
        <v>0</v>
      </c>
      <c r="E22" s="45">
        <f>Dec!E22</f>
        <v>0</v>
      </c>
      <c r="F22" s="110">
        <f t="shared" si="0"/>
        <v>0</v>
      </c>
      <c r="G22" s="116">
        <f t="shared" si="1"/>
        <v>0</v>
      </c>
    </row>
    <row r="23" spans="1:7" ht="18.95" customHeight="1" x14ac:dyDescent="0.2">
      <c r="A23" s="146"/>
      <c r="B23" s="43" t="s">
        <v>81</v>
      </c>
      <c r="C23" s="44"/>
      <c r="D23" s="110">
        <f>Dec!D23+Jan!C23</f>
        <v>0</v>
      </c>
      <c r="E23" s="45">
        <f>Dec!E23</f>
        <v>0</v>
      </c>
      <c r="F23" s="110">
        <f t="shared" si="0"/>
        <v>0</v>
      </c>
      <c r="G23" s="116">
        <f t="shared" si="1"/>
        <v>0</v>
      </c>
    </row>
    <row r="24" spans="1:7" ht="18.95" customHeight="1" x14ac:dyDescent="0.2">
      <c r="A24" s="147" t="s">
        <v>92</v>
      </c>
      <c r="B24" s="10" t="s">
        <v>79</v>
      </c>
      <c r="C24" s="14"/>
      <c r="D24" s="110">
        <f>Dec!D24+Jan!C24</f>
        <v>0</v>
      </c>
      <c r="E24" s="15">
        <f>Dec!E24</f>
        <v>0</v>
      </c>
      <c r="F24" s="110">
        <f t="shared" si="0"/>
        <v>0</v>
      </c>
      <c r="G24" s="116">
        <f t="shared" si="1"/>
        <v>0</v>
      </c>
    </row>
    <row r="25" spans="1:7" ht="18.95" customHeight="1" x14ac:dyDescent="0.2">
      <c r="A25" s="147"/>
      <c r="B25" s="10" t="s">
        <v>81</v>
      </c>
      <c r="C25" s="14"/>
      <c r="D25" s="110">
        <f>Dec!D25+Jan!C25</f>
        <v>0</v>
      </c>
      <c r="E25" s="15">
        <f>Dec!E25</f>
        <v>0</v>
      </c>
      <c r="F25" s="110">
        <f t="shared" si="0"/>
        <v>0</v>
      </c>
      <c r="G25" s="116">
        <f t="shared" si="1"/>
        <v>0</v>
      </c>
    </row>
    <row r="26" spans="1:7" ht="18.95" customHeight="1" x14ac:dyDescent="0.2">
      <c r="A26" s="146" t="s">
        <v>95</v>
      </c>
      <c r="B26" s="43" t="s">
        <v>79</v>
      </c>
      <c r="C26" s="44"/>
      <c r="D26" s="110">
        <f>Dec!D26+Jan!C26</f>
        <v>0</v>
      </c>
      <c r="E26" s="45">
        <f>Dec!E26</f>
        <v>0</v>
      </c>
      <c r="F26" s="110">
        <f t="shared" si="0"/>
        <v>0</v>
      </c>
      <c r="G26" s="116">
        <f t="shared" si="1"/>
        <v>0</v>
      </c>
    </row>
    <row r="27" spans="1:7" ht="18.95" customHeight="1" x14ac:dyDescent="0.2">
      <c r="A27" s="146"/>
      <c r="B27" s="43" t="s">
        <v>81</v>
      </c>
      <c r="C27" s="46"/>
      <c r="D27" s="110">
        <f>Dec!D27+Jan!C27</f>
        <v>0</v>
      </c>
      <c r="E27" s="45">
        <f>Dec!E27</f>
        <v>0</v>
      </c>
      <c r="F27" s="110">
        <f t="shared" si="0"/>
        <v>0</v>
      </c>
      <c r="G27" s="116">
        <f t="shared" si="1"/>
        <v>0</v>
      </c>
    </row>
    <row r="28" spans="1:7" ht="18.95" customHeight="1" x14ac:dyDescent="0.2">
      <c r="A28" s="147" t="s">
        <v>98</v>
      </c>
      <c r="B28" s="10" t="s">
        <v>79</v>
      </c>
      <c r="C28" s="14"/>
      <c r="D28" s="110">
        <f>Dec!D28+Jan!C28</f>
        <v>0</v>
      </c>
      <c r="E28" s="15">
        <f>Dec!E28</f>
        <v>0</v>
      </c>
      <c r="F28" s="110">
        <f t="shared" si="0"/>
        <v>0</v>
      </c>
      <c r="G28" s="116">
        <f t="shared" si="1"/>
        <v>0</v>
      </c>
    </row>
    <row r="29" spans="1:7" ht="18.95" customHeight="1" thickBot="1" x14ac:dyDescent="0.25">
      <c r="A29" s="148"/>
      <c r="B29" s="33" t="s">
        <v>81</v>
      </c>
      <c r="C29" s="16"/>
      <c r="D29" s="111">
        <f>Dec!D29+Jan!C29</f>
        <v>0</v>
      </c>
      <c r="E29" s="15">
        <f>Dec!E29</f>
        <v>0</v>
      </c>
      <c r="F29" s="111">
        <f t="shared" si="0"/>
        <v>0</v>
      </c>
      <c r="G29" s="117">
        <f t="shared" si="1"/>
        <v>0</v>
      </c>
    </row>
    <row r="30" spans="1:7" ht="18.95" customHeight="1" x14ac:dyDescent="0.2">
      <c r="A30" s="149" t="s">
        <v>100</v>
      </c>
      <c r="B30" s="34" t="s">
        <v>79</v>
      </c>
      <c r="C30" s="112">
        <f t="shared" ref="C30:F31" si="2">C16+C18+C20+C22+C24+C26+C28</f>
        <v>0</v>
      </c>
      <c r="D30" s="112">
        <f>Dec!D30+Jan!C30</f>
        <v>0</v>
      </c>
      <c r="E30" s="112">
        <f t="shared" si="2"/>
        <v>0</v>
      </c>
      <c r="F30" s="112">
        <f t="shared" si="2"/>
        <v>0</v>
      </c>
      <c r="G30" s="114">
        <f t="shared" si="1"/>
        <v>0</v>
      </c>
    </row>
    <row r="31" spans="1:7" ht="18.95" customHeight="1" thickBot="1" x14ac:dyDescent="0.25">
      <c r="A31" s="150"/>
      <c r="B31" s="35" t="s">
        <v>81</v>
      </c>
      <c r="C31" s="113">
        <f t="shared" si="2"/>
        <v>0</v>
      </c>
      <c r="D31" s="113">
        <f>Dec!D31+Jan!C31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Dec!D34+Jan!C34</f>
        <v>0</v>
      </c>
      <c r="E34" s="15">
        <f>Dec!E34</f>
        <v>0</v>
      </c>
      <c r="F34" s="118">
        <f>+E34-D34</f>
        <v>0</v>
      </c>
      <c r="G34" s="116">
        <f t="shared" ref="G34:G42" si="3">IF(E34=0,0,D34/E34)</f>
        <v>0</v>
      </c>
    </row>
    <row r="35" spans="1:10" ht="18.95" customHeight="1" x14ac:dyDescent="0.2">
      <c r="A35" s="20" t="s">
        <v>106</v>
      </c>
      <c r="B35" s="7"/>
      <c r="C35" s="21"/>
      <c r="D35" s="118">
        <f>Dec!D35+Jan!C35</f>
        <v>0</v>
      </c>
      <c r="E35" s="21">
        <f>Dec!E35</f>
        <v>0</v>
      </c>
      <c r="F35" s="118">
        <f>+E35-D35</f>
        <v>0</v>
      </c>
      <c r="G35" s="116">
        <f>IF(E35=0,0,D35/E35)</f>
        <v>0</v>
      </c>
    </row>
    <row r="36" spans="1:10" ht="18.95" customHeight="1" x14ac:dyDescent="0.2">
      <c r="A36" s="20" t="s">
        <v>107</v>
      </c>
      <c r="B36" s="7"/>
      <c r="C36" s="15"/>
      <c r="D36" s="119">
        <f>Dec!D36+Jan!C36</f>
        <v>0</v>
      </c>
      <c r="E36" s="15">
        <f>Dec!E36</f>
        <v>0</v>
      </c>
      <c r="F36" s="119">
        <f>+E36-D36</f>
        <v>0</v>
      </c>
      <c r="G36" s="117">
        <f>IF(E36=0,0,D36/E36)</f>
        <v>0</v>
      </c>
    </row>
    <row r="37" spans="1:10" ht="18.95" customHeight="1" x14ac:dyDescent="0.2">
      <c r="A37" s="20" t="s">
        <v>108</v>
      </c>
      <c r="B37" s="7"/>
      <c r="C37" s="21"/>
      <c r="D37" s="118">
        <f>Dec!D37+Jan!C37</f>
        <v>0</v>
      </c>
      <c r="E37" s="15">
        <f>Dec!E37</f>
        <v>0</v>
      </c>
      <c r="F37" s="118">
        <f t="shared" ref="F37:F42" si="4">+E37-D37</f>
        <v>0</v>
      </c>
      <c r="G37" s="116">
        <f t="shared" si="3"/>
        <v>0</v>
      </c>
    </row>
    <row r="38" spans="1:10" ht="18.95" customHeight="1" thickBot="1" x14ac:dyDescent="0.25">
      <c r="A38" s="20" t="s">
        <v>109</v>
      </c>
      <c r="B38" s="7"/>
      <c r="C38" s="21"/>
      <c r="D38" s="118">
        <f>Dec!D38+Jan!C38</f>
        <v>0</v>
      </c>
      <c r="E38" s="21">
        <f>Dec!E38</f>
        <v>0</v>
      </c>
      <c r="F38" s="118">
        <f t="shared" si="4"/>
        <v>0</v>
      </c>
      <c r="G38" s="116">
        <f t="shared" si="3"/>
        <v>0</v>
      </c>
    </row>
    <row r="39" spans="1:10" ht="18.95" customHeight="1" thickBot="1" x14ac:dyDescent="0.25">
      <c r="A39" s="20" t="s">
        <v>110</v>
      </c>
      <c r="B39" s="7"/>
      <c r="C39" s="120">
        <f t="shared" ref="C39" si="5">SUM(C30:C31)-SUM(C34:C38)</f>
        <v>0</v>
      </c>
      <c r="D39" s="120">
        <f>Dec!D39+Jan!C39</f>
        <v>0</v>
      </c>
      <c r="E39" s="120">
        <f>SUM(E30:E31)-SUM(E34:E38)</f>
        <v>0</v>
      </c>
      <c r="F39" s="122">
        <f>SUM(F30:F31)-SUM(F34:F38)</f>
        <v>0</v>
      </c>
      <c r="G39" s="123">
        <f t="shared" si="3"/>
        <v>0</v>
      </c>
    </row>
    <row r="40" spans="1:10" ht="18.95" customHeight="1" thickBot="1" x14ac:dyDescent="0.25">
      <c r="A40" s="22" t="s">
        <v>111</v>
      </c>
      <c r="C40" s="21"/>
      <c r="D40" s="121">
        <f>Dec!D40+Jan!C40</f>
        <v>0</v>
      </c>
      <c r="E40" s="21">
        <f>Dec!E40</f>
        <v>0</v>
      </c>
      <c r="F40" s="122">
        <f t="shared" ref="F40" si="6">+E40-D40</f>
        <v>0</v>
      </c>
      <c r="G40" s="124">
        <f t="shared" si="3"/>
        <v>0</v>
      </c>
    </row>
    <row r="41" spans="1:10" ht="18.95" customHeight="1" thickBot="1" x14ac:dyDescent="0.25">
      <c r="A41" s="22" t="s">
        <v>112</v>
      </c>
      <c r="C41" s="121">
        <f>IF(C39-C40+Dec!D41&gt;=Jan!E41, Jan!E41-Dec!D41,IF(Jan!E41-Jan!C39-Dec!D41&lt;Jan!E41,Jan!C39-Jan!C40))</f>
        <v>0</v>
      </c>
      <c r="D41" s="121">
        <f>Dec!D41+Jan!C41</f>
        <v>0</v>
      </c>
      <c r="E41" s="21">
        <f>Dec!E41</f>
        <v>0</v>
      </c>
      <c r="F41" s="122">
        <f t="shared" si="4"/>
        <v>0</v>
      </c>
      <c r="G41" s="124">
        <f t="shared" si="3"/>
        <v>0</v>
      </c>
      <c r="I41" s="160"/>
      <c r="J41" s="160"/>
    </row>
    <row r="42" spans="1:10" ht="18.95" customHeight="1" thickBot="1" x14ac:dyDescent="0.25">
      <c r="A42" s="23" t="s">
        <v>113</v>
      </c>
      <c r="B42" s="7"/>
      <c r="C42" s="110">
        <f>+C39-C40-C41</f>
        <v>0</v>
      </c>
      <c r="D42" s="110">
        <f>Dec!D42+Jan!C42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Dec!D45+Jan!C45</f>
        <v>0</v>
      </c>
      <c r="E45" s="15">
        <f>Dec!E45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Dec!D48+Jan!C48</f>
        <v>0</v>
      </c>
      <c r="E48" s="26">
        <f>Dec!E48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BElGXBQfu22RimwqVV3PZFQhmBJiwp8mLOTbWXgDJTd1yDF4LTpiuId7GOP1izjOVm0vOZnEKFsp471LawChfA==" saltValue="gpEzjsythSocBzFhA0mqJw=="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9:C9"/>
    <mergeCell ref="F9:G9"/>
    <mergeCell ref="A1:G1"/>
    <mergeCell ref="A2:G2"/>
    <mergeCell ref="A4:G4"/>
    <mergeCell ref="A5:G5"/>
    <mergeCell ref="F8:G8"/>
  </mergeCells>
  <conditionalFormatting sqref="D50">
    <cfRule type="cellIs" dxfId="23" priority="2" operator="equal">
      <formula>"NO***"</formula>
    </cfRule>
  </conditionalFormatting>
  <conditionalFormatting sqref="F39:F43">
    <cfRule type="cellIs" dxfId="22" priority="4" operator="lessThan">
      <formula>0</formula>
    </cfRule>
  </conditionalFormatting>
  <conditionalFormatting sqref="G48">
    <cfRule type="cellIs" dxfId="21" priority="1" operator="lessThan">
      <formula>0</formula>
    </cfRule>
  </conditionalFormatting>
  <conditionalFormatting sqref="G50">
    <cfRule type="cellIs" dxfId="20" priority="3" operator="equal">
      <formula>"NO****"</formula>
    </cfRule>
  </conditionalFormatting>
  <dataValidations count="1">
    <dataValidation allowBlank="1" showErrorMessage="1" sqref="F9:G9 B12:C12" xr:uid="{00000000-0002-0000-0700-000001000000}"/>
  </dataValidations>
  <printOptions horizontalCentered="1" verticalCentered="1"/>
  <pageMargins left="0.25" right="0.25" top="0.5" bottom="0.5" header="0.3" footer="0.3"/>
  <pageSetup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79998168889431442"/>
    <pageSetUpPr fitToPage="1"/>
  </sheetPr>
  <dimension ref="A1:J66"/>
  <sheetViews>
    <sheetView showGridLines="0" zoomScaleNormal="100" zoomScaleSheetLayoutView="100" workbookViewId="0">
      <selection activeCell="M44" sqref="M44"/>
    </sheetView>
  </sheetViews>
  <sheetFormatPr defaultColWidth="9.28515625" defaultRowHeight="12.75" x14ac:dyDescent="0.2"/>
  <cols>
    <col min="1" max="1" width="21.140625" customWidth="1"/>
    <col min="2" max="2" width="9.7109375" customWidth="1"/>
    <col min="3" max="7" width="19.28515625" customWidth="1"/>
    <col min="8" max="8" width="12.28515625" hidden="1" customWidth="1"/>
    <col min="9" max="9" width="33.7109375" hidden="1" customWidth="1"/>
    <col min="10" max="10" width="28.7109375" hidden="1" customWidth="1"/>
  </cols>
  <sheetData>
    <row r="1" spans="1:8" s="1" customFormat="1" ht="15.75" x14ac:dyDescent="0.25">
      <c r="A1" s="132" t="s">
        <v>42</v>
      </c>
      <c r="B1" s="132"/>
      <c r="C1" s="132"/>
      <c r="D1" s="132"/>
      <c r="E1" s="132"/>
      <c r="F1" s="132"/>
      <c r="G1" s="132"/>
      <c r="H1" s="60"/>
    </row>
    <row r="2" spans="1:8" s="1" customFormat="1" ht="15" x14ac:dyDescent="0.2">
      <c r="A2" s="133" t="s">
        <v>43</v>
      </c>
      <c r="B2" s="133"/>
      <c r="C2" s="133"/>
      <c r="D2" s="133"/>
      <c r="E2" s="133"/>
      <c r="F2" s="133"/>
      <c r="G2" s="133"/>
      <c r="H2" s="2"/>
    </row>
    <row r="3" spans="1:8" x14ac:dyDescent="0.2">
      <c r="A3" s="5"/>
      <c r="B3" s="5"/>
      <c r="C3" s="5"/>
      <c r="D3" s="5"/>
      <c r="E3" s="5"/>
      <c r="F3" s="5"/>
      <c r="G3" s="5"/>
      <c r="H3" s="5"/>
    </row>
    <row r="4" spans="1:8" ht="15.75" x14ac:dyDescent="0.25">
      <c r="A4" s="134" t="str">
        <f>Jul!A4</f>
        <v>Report is due to AAA4 by the 15th calendar day of each month</v>
      </c>
      <c r="B4" s="134"/>
      <c r="C4" s="134"/>
      <c r="D4" s="134"/>
      <c r="E4" s="134"/>
      <c r="F4" s="134"/>
      <c r="G4" s="134"/>
      <c r="H4" s="6"/>
    </row>
    <row r="5" spans="1:8" x14ac:dyDescent="0.2">
      <c r="A5" s="135" t="str">
        <f>Jul!A5</f>
        <v>Monthly Financial Report/Request for Funds - Title III-B, C, D, &amp; E</v>
      </c>
      <c r="B5" s="135"/>
      <c r="C5" s="135"/>
      <c r="D5" s="135"/>
      <c r="E5" s="135"/>
      <c r="F5" s="135"/>
      <c r="G5" s="135"/>
      <c r="H5" s="6"/>
    </row>
    <row r="6" spans="1:8" x14ac:dyDescent="0.2">
      <c r="A6" s="108"/>
      <c r="B6" s="108"/>
      <c r="C6" s="108"/>
      <c r="D6" s="109" t="str">
        <f>Jul!D6</f>
        <v>Fiscal Year 2023-2024</v>
      </c>
      <c r="E6" s="108"/>
      <c r="F6" s="108"/>
      <c r="G6" s="108"/>
      <c r="H6" s="6"/>
    </row>
    <row r="8" spans="1:8" x14ac:dyDescent="0.2">
      <c r="A8" s="12" t="s">
        <v>51</v>
      </c>
      <c r="E8" s="39" t="s">
        <v>52</v>
      </c>
      <c r="F8" s="158">
        <f>Jul!F8:G8</f>
        <v>0</v>
      </c>
      <c r="G8" s="158"/>
    </row>
    <row r="9" spans="1:8" ht="16.5" customHeight="1" x14ac:dyDescent="0.2">
      <c r="A9" s="157">
        <f>Jul!A9:C9</f>
        <v>0</v>
      </c>
      <c r="B9" s="157"/>
      <c r="C9" s="157"/>
      <c r="E9" s="39" t="s">
        <v>54</v>
      </c>
      <c r="F9" s="158">
        <f>Jul!F9:G9</f>
        <v>0</v>
      </c>
      <c r="G9" s="158"/>
    </row>
    <row r="10" spans="1:8" ht="16.5" customHeight="1" x14ac:dyDescent="0.2">
      <c r="A10" s="159">
        <f>Jul!A10:C10</f>
        <v>0</v>
      </c>
      <c r="B10" s="159"/>
      <c r="C10" s="159"/>
      <c r="E10" s="39" t="s">
        <v>56</v>
      </c>
      <c r="F10" s="137">
        <f>Jan!F10+30</f>
        <v>45349</v>
      </c>
      <c r="G10" s="137"/>
    </row>
    <row r="11" spans="1:8" ht="16.5" customHeight="1" x14ac:dyDescent="0.2">
      <c r="A11" s="159">
        <f>Jul!A11:C11</f>
        <v>0</v>
      </c>
      <c r="B11" s="159"/>
      <c r="C11" s="159"/>
      <c r="E11" s="39" t="s">
        <v>58</v>
      </c>
      <c r="F11" s="131">
        <f>Jan!F11</f>
        <v>0</v>
      </c>
      <c r="G11" s="131"/>
    </row>
    <row r="12" spans="1:8" ht="16.5" customHeight="1" x14ac:dyDescent="0.2">
      <c r="A12" s="92" t="s">
        <v>60</v>
      </c>
      <c r="B12" s="158">
        <f>Jul!B12:C12</f>
        <v>0</v>
      </c>
      <c r="C12" s="158"/>
      <c r="E12" s="39" t="s">
        <v>61</v>
      </c>
      <c r="F12" s="131">
        <f>Jan!F12</f>
        <v>0</v>
      </c>
      <c r="G12" s="131"/>
    </row>
    <row r="13" spans="1:8" ht="25.5" customHeight="1" x14ac:dyDescent="0.2">
      <c r="A13" s="145" t="s">
        <v>63</v>
      </c>
      <c r="B13" s="145"/>
      <c r="C13" s="145"/>
      <c r="D13" s="145"/>
      <c r="E13" s="145"/>
      <c r="F13" s="145"/>
      <c r="G13" s="145"/>
    </row>
    <row r="14" spans="1:8" x14ac:dyDescent="0.2">
      <c r="A14" s="8"/>
      <c r="B14" s="9"/>
      <c r="C14" s="47" t="s">
        <v>65</v>
      </c>
      <c r="D14" s="47" t="s">
        <v>66</v>
      </c>
      <c r="E14" s="47" t="s">
        <v>67</v>
      </c>
      <c r="F14" s="47" t="s">
        <v>68</v>
      </c>
      <c r="G14" s="47" t="s">
        <v>69</v>
      </c>
    </row>
    <row r="15" spans="1:8" ht="25.5" customHeight="1" x14ac:dyDescent="0.2">
      <c r="A15" s="11" t="s">
        <v>71</v>
      </c>
      <c r="B15" s="12"/>
      <c r="C15" s="13" t="s">
        <v>72</v>
      </c>
      <c r="D15" s="13" t="s">
        <v>73</v>
      </c>
      <c r="E15" s="13" t="s">
        <v>74</v>
      </c>
      <c r="F15" s="13" t="s">
        <v>75</v>
      </c>
      <c r="G15" s="13" t="s">
        <v>76</v>
      </c>
    </row>
    <row r="16" spans="1:8" ht="18.95" customHeight="1" x14ac:dyDescent="0.2">
      <c r="A16" s="147" t="s">
        <v>78</v>
      </c>
      <c r="B16" s="10" t="s">
        <v>79</v>
      </c>
      <c r="C16" s="14"/>
      <c r="D16" s="110">
        <f>Jan!D16+Feb!C16</f>
        <v>0</v>
      </c>
      <c r="E16" s="15">
        <f>Jan!E16</f>
        <v>0</v>
      </c>
      <c r="F16" s="110">
        <f>+E16-D16</f>
        <v>0</v>
      </c>
      <c r="G16" s="116">
        <f>IF(E16=0,0,D16/E16)</f>
        <v>0</v>
      </c>
    </row>
    <row r="17" spans="1:7" ht="18.95" customHeight="1" x14ac:dyDescent="0.2">
      <c r="A17" s="147"/>
      <c r="B17" s="10" t="s">
        <v>81</v>
      </c>
      <c r="C17" s="14"/>
      <c r="D17" s="110">
        <f>Jan!D17+Feb!C17</f>
        <v>0</v>
      </c>
      <c r="E17" s="15">
        <f>Jan!E17</f>
        <v>0</v>
      </c>
      <c r="F17" s="110">
        <f t="shared" ref="F17:F29" si="0">+E17-D17</f>
        <v>0</v>
      </c>
      <c r="G17" s="116">
        <f t="shared" ref="G17:G31" si="1">IF(E17=0,0,D17/E17)</f>
        <v>0</v>
      </c>
    </row>
    <row r="18" spans="1:7" ht="18.95" customHeight="1" x14ac:dyDescent="0.2">
      <c r="A18" s="146" t="s">
        <v>83</v>
      </c>
      <c r="B18" s="43" t="s">
        <v>79</v>
      </c>
      <c r="C18" s="44"/>
      <c r="D18" s="110">
        <f>Jan!D18+Feb!C18</f>
        <v>0</v>
      </c>
      <c r="E18" s="44">
        <f>Jan!E18</f>
        <v>0</v>
      </c>
      <c r="F18" s="110">
        <f t="shared" si="0"/>
        <v>0</v>
      </c>
      <c r="G18" s="116">
        <f t="shared" si="1"/>
        <v>0</v>
      </c>
    </row>
    <row r="19" spans="1:7" ht="18.95" customHeight="1" x14ac:dyDescent="0.2">
      <c r="A19" s="155"/>
      <c r="B19" s="43" t="s">
        <v>81</v>
      </c>
      <c r="C19" s="44"/>
      <c r="D19" s="110">
        <f>Jan!D19+Feb!C19</f>
        <v>0</v>
      </c>
      <c r="E19" s="45">
        <f>Jan!E19</f>
        <v>0</v>
      </c>
      <c r="F19" s="110">
        <f t="shared" si="0"/>
        <v>0</v>
      </c>
      <c r="G19" s="116">
        <f t="shared" si="1"/>
        <v>0</v>
      </c>
    </row>
    <row r="20" spans="1:7" ht="18.95" customHeight="1" x14ac:dyDescent="0.2">
      <c r="A20" s="41" t="s">
        <v>85</v>
      </c>
      <c r="B20" s="40" t="s">
        <v>79</v>
      </c>
      <c r="C20" s="14"/>
      <c r="D20" s="110">
        <f>Jan!D20+Feb!C20</f>
        <v>0</v>
      </c>
      <c r="E20" s="15">
        <f>Jan!E20</f>
        <v>0</v>
      </c>
      <c r="F20" s="110">
        <f t="shared" si="0"/>
        <v>0</v>
      </c>
      <c r="G20" s="116">
        <f t="shared" si="1"/>
        <v>0</v>
      </c>
    </row>
    <row r="21" spans="1:7" ht="18.95" customHeight="1" x14ac:dyDescent="0.2">
      <c r="A21" s="42" t="s">
        <v>87</v>
      </c>
      <c r="B21" s="40" t="s">
        <v>81</v>
      </c>
      <c r="C21" s="14"/>
      <c r="D21" s="110">
        <f>Jan!D21+Feb!C21</f>
        <v>0</v>
      </c>
      <c r="E21" s="15">
        <f>Jan!E21</f>
        <v>0</v>
      </c>
      <c r="F21" s="110">
        <f t="shared" si="0"/>
        <v>0</v>
      </c>
      <c r="G21" s="116">
        <f t="shared" si="1"/>
        <v>0</v>
      </c>
    </row>
    <row r="22" spans="1:7" ht="18.95" customHeight="1" x14ac:dyDescent="0.2">
      <c r="A22" s="156" t="s">
        <v>89</v>
      </c>
      <c r="B22" s="43" t="s">
        <v>79</v>
      </c>
      <c r="C22" s="44"/>
      <c r="D22" s="110">
        <f>Jan!D22+Feb!C22</f>
        <v>0</v>
      </c>
      <c r="E22" s="45">
        <f>Jan!E22</f>
        <v>0</v>
      </c>
      <c r="F22" s="110">
        <f t="shared" si="0"/>
        <v>0</v>
      </c>
      <c r="G22" s="116">
        <f t="shared" si="1"/>
        <v>0</v>
      </c>
    </row>
    <row r="23" spans="1:7" ht="18.95" customHeight="1" x14ac:dyDescent="0.2">
      <c r="A23" s="146"/>
      <c r="B23" s="43" t="s">
        <v>81</v>
      </c>
      <c r="C23" s="44"/>
      <c r="D23" s="110">
        <f>Jan!D23+Feb!C23</f>
        <v>0</v>
      </c>
      <c r="E23" s="45">
        <f>Jan!E23</f>
        <v>0</v>
      </c>
      <c r="F23" s="110">
        <f t="shared" si="0"/>
        <v>0</v>
      </c>
      <c r="G23" s="116">
        <f t="shared" si="1"/>
        <v>0</v>
      </c>
    </row>
    <row r="24" spans="1:7" ht="18.95" customHeight="1" x14ac:dyDescent="0.2">
      <c r="A24" s="147" t="s">
        <v>92</v>
      </c>
      <c r="B24" s="10" t="s">
        <v>79</v>
      </c>
      <c r="C24" s="14"/>
      <c r="D24" s="110">
        <f>Jan!D24+Feb!C24</f>
        <v>0</v>
      </c>
      <c r="E24" s="15">
        <f>Jan!E24</f>
        <v>0</v>
      </c>
      <c r="F24" s="110">
        <f t="shared" si="0"/>
        <v>0</v>
      </c>
      <c r="G24" s="116">
        <f t="shared" si="1"/>
        <v>0</v>
      </c>
    </row>
    <row r="25" spans="1:7" ht="18.95" customHeight="1" x14ac:dyDescent="0.2">
      <c r="A25" s="147"/>
      <c r="B25" s="10" t="s">
        <v>81</v>
      </c>
      <c r="C25" s="14"/>
      <c r="D25" s="110">
        <f>Jan!D25+Feb!C25</f>
        <v>0</v>
      </c>
      <c r="E25" s="15">
        <f>Jan!E25</f>
        <v>0</v>
      </c>
      <c r="F25" s="110">
        <f t="shared" si="0"/>
        <v>0</v>
      </c>
      <c r="G25" s="116">
        <f t="shared" si="1"/>
        <v>0</v>
      </c>
    </row>
    <row r="26" spans="1:7" ht="18.95" customHeight="1" x14ac:dyDescent="0.2">
      <c r="A26" s="146" t="s">
        <v>95</v>
      </c>
      <c r="B26" s="43" t="s">
        <v>79</v>
      </c>
      <c r="C26" s="44"/>
      <c r="D26" s="110">
        <f>Jan!D26+Feb!C26</f>
        <v>0</v>
      </c>
      <c r="E26" s="45">
        <f>Jan!E26</f>
        <v>0</v>
      </c>
      <c r="F26" s="110">
        <f t="shared" si="0"/>
        <v>0</v>
      </c>
      <c r="G26" s="116">
        <f t="shared" si="1"/>
        <v>0</v>
      </c>
    </row>
    <row r="27" spans="1:7" ht="18.95" customHeight="1" x14ac:dyDescent="0.2">
      <c r="A27" s="146"/>
      <c r="B27" s="43" t="s">
        <v>81</v>
      </c>
      <c r="C27" s="46"/>
      <c r="D27" s="110">
        <f>Jan!D27+Feb!C27</f>
        <v>0</v>
      </c>
      <c r="E27" s="45">
        <f>Jan!E27</f>
        <v>0</v>
      </c>
      <c r="F27" s="110">
        <f t="shared" si="0"/>
        <v>0</v>
      </c>
      <c r="G27" s="116">
        <f t="shared" si="1"/>
        <v>0</v>
      </c>
    </row>
    <row r="28" spans="1:7" ht="18.95" customHeight="1" x14ac:dyDescent="0.2">
      <c r="A28" s="147" t="s">
        <v>98</v>
      </c>
      <c r="B28" s="10" t="s">
        <v>79</v>
      </c>
      <c r="C28" s="14"/>
      <c r="D28" s="110">
        <f>Jan!D28+Feb!C28</f>
        <v>0</v>
      </c>
      <c r="E28" s="15">
        <f>Jan!E28</f>
        <v>0</v>
      </c>
      <c r="F28" s="110">
        <f t="shared" si="0"/>
        <v>0</v>
      </c>
      <c r="G28" s="116">
        <f t="shared" si="1"/>
        <v>0</v>
      </c>
    </row>
    <row r="29" spans="1:7" ht="18.95" customHeight="1" thickBot="1" x14ac:dyDescent="0.25">
      <c r="A29" s="148"/>
      <c r="B29" s="33" t="s">
        <v>81</v>
      </c>
      <c r="C29" s="16"/>
      <c r="D29" s="111">
        <f>Jan!D29+Feb!C29</f>
        <v>0</v>
      </c>
      <c r="E29" s="15">
        <f>Jan!E29</f>
        <v>0</v>
      </c>
      <c r="F29" s="111">
        <f t="shared" si="0"/>
        <v>0</v>
      </c>
      <c r="G29" s="117">
        <f t="shared" si="1"/>
        <v>0</v>
      </c>
    </row>
    <row r="30" spans="1:7" ht="18.95" customHeight="1" x14ac:dyDescent="0.2">
      <c r="A30" s="149" t="s">
        <v>100</v>
      </c>
      <c r="B30" s="34" t="s">
        <v>79</v>
      </c>
      <c r="C30" s="112">
        <f t="shared" ref="C30:F31" si="2">C16+C18+C20+C22+C24+C26+C28</f>
        <v>0</v>
      </c>
      <c r="D30" s="112">
        <f>Jan!D30+Feb!C30</f>
        <v>0</v>
      </c>
      <c r="E30" s="112">
        <f t="shared" si="2"/>
        <v>0</v>
      </c>
      <c r="F30" s="112">
        <f t="shared" si="2"/>
        <v>0</v>
      </c>
      <c r="G30" s="114">
        <f t="shared" si="1"/>
        <v>0</v>
      </c>
    </row>
    <row r="31" spans="1:7" ht="18.95" customHeight="1" thickBot="1" x14ac:dyDescent="0.25">
      <c r="A31" s="150"/>
      <c r="B31" s="35" t="s">
        <v>81</v>
      </c>
      <c r="C31" s="113">
        <f t="shared" si="2"/>
        <v>0</v>
      </c>
      <c r="D31" s="113">
        <f>Jan!D31+Feb!C31</f>
        <v>0</v>
      </c>
      <c r="E31" s="113">
        <f t="shared" si="2"/>
        <v>0</v>
      </c>
      <c r="F31" s="113">
        <f t="shared" si="2"/>
        <v>0</v>
      </c>
      <c r="G31" s="115">
        <f t="shared" si="1"/>
        <v>0</v>
      </c>
    </row>
    <row r="32" spans="1:7" ht="15" customHeight="1" x14ac:dyDescent="0.2">
      <c r="C32" s="17"/>
      <c r="D32" s="17"/>
      <c r="E32" s="17"/>
      <c r="F32" s="17"/>
      <c r="G32" s="18"/>
    </row>
    <row r="33" spans="1:10" ht="25.5" customHeight="1" x14ac:dyDescent="0.2">
      <c r="A33" s="151" t="s">
        <v>101</v>
      </c>
      <c r="B33" s="152"/>
      <c r="C33" s="19" t="s">
        <v>102</v>
      </c>
      <c r="D33" s="19" t="s">
        <v>103</v>
      </c>
      <c r="E33" s="19" t="s">
        <v>74</v>
      </c>
      <c r="F33" s="19" t="s">
        <v>104</v>
      </c>
      <c r="G33" s="13" t="s">
        <v>76</v>
      </c>
    </row>
    <row r="34" spans="1:10" ht="18.95" customHeight="1" x14ac:dyDescent="0.2">
      <c r="A34" s="20" t="s">
        <v>105</v>
      </c>
      <c r="B34" s="7"/>
      <c r="C34" s="15"/>
      <c r="D34" s="118">
        <f>Jan!D34+Feb!C34</f>
        <v>0</v>
      </c>
      <c r="E34" s="15">
        <f>Jan!E34</f>
        <v>0</v>
      </c>
      <c r="F34" s="118">
        <f>+E34-D34</f>
        <v>0</v>
      </c>
      <c r="G34" s="116">
        <f t="shared" ref="G34:G42" si="3">IF(E34=0,0,D34/E34)</f>
        <v>0</v>
      </c>
    </row>
    <row r="35" spans="1:10" ht="18.95" customHeight="1" x14ac:dyDescent="0.2">
      <c r="A35" s="20" t="s">
        <v>106</v>
      </c>
      <c r="B35" s="7"/>
      <c r="C35" s="21"/>
      <c r="D35" s="118">
        <f>Jan!D35+Feb!C35</f>
        <v>0</v>
      </c>
      <c r="E35" s="21">
        <f>Jan!E35</f>
        <v>0</v>
      </c>
      <c r="F35" s="118">
        <f>+E35-D35</f>
        <v>0</v>
      </c>
      <c r="G35" s="116">
        <f>IF(E35=0,0,D35/E35)</f>
        <v>0</v>
      </c>
    </row>
    <row r="36" spans="1:10" ht="18.95" customHeight="1" x14ac:dyDescent="0.2">
      <c r="A36" s="20" t="s">
        <v>107</v>
      </c>
      <c r="B36" s="7"/>
      <c r="C36" s="15"/>
      <c r="D36" s="119">
        <f>Jan!D36+Feb!C36</f>
        <v>0</v>
      </c>
      <c r="E36" s="15">
        <f>Jan!E36</f>
        <v>0</v>
      </c>
      <c r="F36" s="119">
        <f>+E36-D36</f>
        <v>0</v>
      </c>
      <c r="G36" s="117">
        <f>IF(E36=0,0,D36/E36)</f>
        <v>0</v>
      </c>
    </row>
    <row r="37" spans="1:10" ht="18.95" customHeight="1" x14ac:dyDescent="0.2">
      <c r="A37" s="20" t="s">
        <v>108</v>
      </c>
      <c r="B37" s="7"/>
      <c r="C37" s="21"/>
      <c r="D37" s="118">
        <f>Jan!D37+Feb!C37</f>
        <v>0</v>
      </c>
      <c r="E37" s="15">
        <f>Jan!E37</f>
        <v>0</v>
      </c>
      <c r="F37" s="118">
        <f t="shared" ref="F37:F42" si="4">+E37-D37</f>
        <v>0</v>
      </c>
      <c r="G37" s="116">
        <f t="shared" si="3"/>
        <v>0</v>
      </c>
    </row>
    <row r="38" spans="1:10" ht="18.95" customHeight="1" thickBot="1" x14ac:dyDescent="0.25">
      <c r="A38" s="20" t="s">
        <v>109</v>
      </c>
      <c r="B38" s="7"/>
      <c r="C38" s="21"/>
      <c r="D38" s="118">
        <f>Jan!D38+Feb!C38</f>
        <v>0</v>
      </c>
      <c r="E38" s="21">
        <f>Jan!E38</f>
        <v>0</v>
      </c>
      <c r="F38" s="118">
        <f t="shared" si="4"/>
        <v>0</v>
      </c>
      <c r="G38" s="116">
        <f t="shared" si="3"/>
        <v>0</v>
      </c>
    </row>
    <row r="39" spans="1:10" ht="18.95" customHeight="1" thickBot="1" x14ac:dyDescent="0.25">
      <c r="A39" s="20" t="s">
        <v>110</v>
      </c>
      <c r="B39" s="7"/>
      <c r="C39" s="120">
        <f t="shared" ref="C39" si="5">SUM(C30:C31)-SUM(C34:C38)</f>
        <v>0</v>
      </c>
      <c r="D39" s="120">
        <f>Jan!D39+Feb!C39</f>
        <v>0</v>
      </c>
      <c r="E39" s="120">
        <f>SUM(E30:E31)-SUM(E34:E38)</f>
        <v>0</v>
      </c>
      <c r="F39" s="122">
        <f>SUM(F30:F31)-SUM(F34:F38)</f>
        <v>0</v>
      </c>
      <c r="G39" s="123">
        <f t="shared" si="3"/>
        <v>0</v>
      </c>
    </row>
    <row r="40" spans="1:10" ht="18.95" customHeight="1" thickBot="1" x14ac:dyDescent="0.25">
      <c r="A40" s="22" t="s">
        <v>111</v>
      </c>
      <c r="C40" s="21"/>
      <c r="D40" s="121">
        <f>Jan!D40+Feb!C40</f>
        <v>0</v>
      </c>
      <c r="E40" s="21">
        <f>Jan!E40</f>
        <v>0</v>
      </c>
      <c r="F40" s="122">
        <f t="shared" ref="F40" si="6">+E40-D40</f>
        <v>0</v>
      </c>
      <c r="G40" s="124">
        <f t="shared" si="3"/>
        <v>0</v>
      </c>
    </row>
    <row r="41" spans="1:10" ht="18.95" customHeight="1" thickBot="1" x14ac:dyDescent="0.25">
      <c r="A41" s="22" t="s">
        <v>112</v>
      </c>
      <c r="C41" s="121">
        <f>IF(C39-C40+Jan!D41&gt;=Feb!E41, Feb!E41-Jan!D41,IF(Feb!E41-Feb!C39-Jan!D41&lt;Feb!E41,Feb!C39-Feb!C40))</f>
        <v>0</v>
      </c>
      <c r="D41" s="121">
        <f>Jan!D41+Feb!C41</f>
        <v>0</v>
      </c>
      <c r="E41" s="21">
        <f>Jan!E41</f>
        <v>0</v>
      </c>
      <c r="F41" s="122">
        <f t="shared" si="4"/>
        <v>0</v>
      </c>
      <c r="G41" s="124">
        <f t="shared" si="3"/>
        <v>0</v>
      </c>
      <c r="I41" s="160"/>
      <c r="J41" s="160"/>
    </row>
    <row r="42" spans="1:10" ht="18.95" customHeight="1" thickBot="1" x14ac:dyDescent="0.25">
      <c r="A42" s="23" t="s">
        <v>113</v>
      </c>
      <c r="B42" s="7"/>
      <c r="C42" s="110">
        <f>+C39-C40-C41</f>
        <v>0</v>
      </c>
      <c r="D42" s="110">
        <f>Jan!D42+Feb!C42</f>
        <v>0</v>
      </c>
      <c r="E42" s="110">
        <f>E39-E40-E41</f>
        <v>0</v>
      </c>
      <c r="F42" s="122">
        <f t="shared" si="4"/>
        <v>0</v>
      </c>
      <c r="G42" s="116">
        <f t="shared" si="3"/>
        <v>0</v>
      </c>
    </row>
    <row r="43" spans="1:10" ht="15" customHeight="1" x14ac:dyDescent="0.2">
      <c r="A43" s="4"/>
      <c r="C43" s="17"/>
      <c r="D43" s="17"/>
      <c r="E43" s="17"/>
      <c r="F43" s="61"/>
      <c r="G43" s="25"/>
    </row>
    <row r="44" spans="1:10" s="99" customFormat="1" ht="25.5" customHeight="1" x14ac:dyDescent="0.2">
      <c r="A44" s="153" t="s">
        <v>114</v>
      </c>
      <c r="B44" s="154"/>
      <c r="C44" s="95" t="s">
        <v>72</v>
      </c>
      <c r="D44" s="19" t="s">
        <v>115</v>
      </c>
      <c r="E44" s="19" t="s">
        <v>74</v>
      </c>
      <c r="F44" s="19" t="s">
        <v>116</v>
      </c>
      <c r="G44" s="13" t="s">
        <v>117</v>
      </c>
    </row>
    <row r="45" spans="1:10" ht="18.95" customHeight="1" x14ac:dyDescent="0.2">
      <c r="A45" s="59" t="s">
        <v>118</v>
      </c>
      <c r="B45" s="48"/>
      <c r="C45" s="14"/>
      <c r="D45" s="110">
        <f>Jan!D45+Feb!C45</f>
        <v>0</v>
      </c>
      <c r="E45" s="15">
        <f>Jan!E45</f>
        <v>0</v>
      </c>
      <c r="F45" s="110">
        <f>+E45-D45</f>
        <v>0</v>
      </c>
      <c r="G45" s="116">
        <f>IF(E45=0,0,D45/E45)</f>
        <v>0</v>
      </c>
    </row>
    <row r="46" spans="1:10" ht="15" customHeight="1" x14ac:dyDescent="0.2">
      <c r="A46" s="4"/>
      <c r="C46" s="17"/>
      <c r="D46" s="17"/>
      <c r="E46" s="24"/>
      <c r="F46" s="17"/>
      <c r="G46" s="25"/>
    </row>
    <row r="47" spans="1:10" s="99" customFormat="1" ht="25.5" customHeight="1" thickBot="1" x14ac:dyDescent="0.25">
      <c r="A47" s="153" t="s">
        <v>119</v>
      </c>
      <c r="B47" s="154"/>
      <c r="C47" s="96" t="s">
        <v>120</v>
      </c>
      <c r="D47" s="97" t="s">
        <v>121</v>
      </c>
      <c r="E47" s="97" t="str">
        <f>IF((A48="Advance Repayment"),"Original Advance Amount","Projected Yearly Cost for Services")</f>
        <v>Projected Yearly Cost for Services</v>
      </c>
      <c r="F47" s="97" t="str">
        <f>IF((A48="Advance Repayment"),"Unpaid Balance","Estimated Unpaid Balance")</f>
        <v>Estimated Unpaid Balance</v>
      </c>
      <c r="G47" s="98" t="s">
        <v>122</v>
      </c>
      <c r="I47" s="99" t="s">
        <v>123</v>
      </c>
    </row>
    <row r="48" spans="1:10" ht="18.95" customHeight="1" thickBot="1" x14ac:dyDescent="0.25">
      <c r="A48" s="138" t="str">
        <f>IF(Jul!A48&lt;&gt;0,Jul!A48,"")</f>
        <v/>
      </c>
      <c r="B48" s="139"/>
      <c r="C48" s="49"/>
      <c r="D48" s="125">
        <f>Jan!D48+Feb!C48</f>
        <v>0</v>
      </c>
      <c r="E48" s="26">
        <f>Jan!E48</f>
        <v>0</v>
      </c>
      <c r="F48" s="125">
        <f>+E48-D48</f>
        <v>0</v>
      </c>
      <c r="G48" s="122">
        <f>+C39-C48</f>
        <v>0</v>
      </c>
      <c r="I48" t="s">
        <v>124</v>
      </c>
    </row>
    <row r="49" spans="1:10" ht="15" customHeight="1" x14ac:dyDescent="0.2">
      <c r="A49" s="12"/>
      <c r="C49" s="27"/>
      <c r="D49" s="17"/>
      <c r="E49" s="17"/>
      <c r="F49" s="17"/>
      <c r="G49" s="17"/>
      <c r="I49" s="50">
        <f>D30+D31-D34-D37-D38-D40-D41</f>
        <v>0</v>
      </c>
      <c r="J49" t="s">
        <v>125</v>
      </c>
    </row>
    <row r="50" spans="1:10" ht="25.5" customHeight="1" x14ac:dyDescent="0.2">
      <c r="A50" s="58" t="s">
        <v>126</v>
      </c>
      <c r="B50" s="40"/>
      <c r="C50" s="93" t="s">
        <v>127</v>
      </c>
      <c r="D50" s="126" t="str">
        <f>IF(I54&lt;0,"NO***","YES or N/A")</f>
        <v>YES or N/A</v>
      </c>
      <c r="E50" s="140" t="s">
        <v>128</v>
      </c>
      <c r="F50" s="141"/>
      <c r="G50" s="126" t="str">
        <f>IF(I56=0,"YES","NO****")</f>
        <v>YES</v>
      </c>
      <c r="I50" s="50">
        <f>ROUND(IF(MID(F9,4,1)="B",I49*0.1,IF(MID(F9,4,1)="C",I49*0.1,IF(MID(F9,4,1)="D",0,IF(MID(F9,4,1)="E",I49*0.25,0)))),0)</f>
        <v>0</v>
      </c>
      <c r="J50" t="s">
        <v>129</v>
      </c>
    </row>
    <row r="51" spans="1:10" ht="15" customHeight="1" x14ac:dyDescent="0.2">
      <c r="A51" s="66"/>
      <c r="B51" s="9"/>
      <c r="C51" s="69"/>
      <c r="I51" s="32"/>
    </row>
    <row r="52" spans="1:10" ht="12.75" customHeight="1" x14ac:dyDescent="0.2">
      <c r="A52" s="66" t="s">
        <v>130</v>
      </c>
      <c r="B52" s="9"/>
      <c r="C52" s="62"/>
      <c r="D52" s="63"/>
      <c r="E52" s="63"/>
      <c r="F52" s="63"/>
      <c r="G52" s="64"/>
      <c r="I52" s="50">
        <f>D35+D36</f>
        <v>0</v>
      </c>
      <c r="J52" t="s">
        <v>131</v>
      </c>
    </row>
    <row r="53" spans="1:10" ht="6" customHeight="1" x14ac:dyDescent="0.2">
      <c r="A53" s="67"/>
      <c r="C53" s="27"/>
      <c r="D53" s="17"/>
      <c r="E53" s="17"/>
      <c r="F53" s="17"/>
      <c r="G53" s="68"/>
      <c r="I53" s="50"/>
    </row>
    <row r="54" spans="1:10" x14ac:dyDescent="0.2">
      <c r="A54" s="29" t="s">
        <v>132</v>
      </c>
      <c r="G54" s="3"/>
      <c r="I54" s="27">
        <f>I52-I50</f>
        <v>0</v>
      </c>
      <c r="J54" t="s">
        <v>133</v>
      </c>
    </row>
    <row r="55" spans="1:10" ht="6" customHeight="1" x14ac:dyDescent="0.2">
      <c r="A55" s="65"/>
      <c r="G55" s="3"/>
      <c r="H55" s="28"/>
      <c r="I55" s="27"/>
    </row>
    <row r="56" spans="1:10" ht="39" customHeight="1" x14ac:dyDescent="0.2">
      <c r="A56" s="142" t="s">
        <v>134</v>
      </c>
      <c r="B56" s="143"/>
      <c r="C56" s="143"/>
      <c r="D56" s="143"/>
      <c r="E56" s="143"/>
      <c r="F56" s="143"/>
      <c r="G56" s="144"/>
      <c r="H56" s="28"/>
      <c r="I56" s="70">
        <f>D31-D36-D38</f>
        <v>0</v>
      </c>
      <c r="J56" t="s">
        <v>135</v>
      </c>
    </row>
    <row r="57" spans="1:10" ht="6" customHeight="1" x14ac:dyDescent="0.2">
      <c r="A57" s="71"/>
      <c r="B57" s="72"/>
      <c r="C57" s="72"/>
      <c r="D57" s="72"/>
      <c r="E57" s="72"/>
      <c r="F57" s="72"/>
      <c r="G57" s="73"/>
      <c r="H57" s="28"/>
      <c r="I57" s="28"/>
    </row>
    <row r="58" spans="1:10" ht="29.25" customHeight="1" x14ac:dyDescent="0.2">
      <c r="A58" s="142" t="s">
        <v>136</v>
      </c>
      <c r="B58" s="143"/>
      <c r="C58" s="143"/>
      <c r="D58" s="143"/>
      <c r="E58" s="143"/>
      <c r="F58" s="143"/>
      <c r="G58" s="144"/>
      <c r="H58" s="28"/>
      <c r="I58" s="28"/>
    </row>
    <row r="59" spans="1:10" ht="6" customHeight="1" x14ac:dyDescent="0.2">
      <c r="A59" s="71"/>
      <c r="B59" s="72"/>
      <c r="C59" s="72"/>
      <c r="D59" s="72"/>
      <c r="E59" s="72"/>
      <c r="F59" s="72"/>
      <c r="G59" s="73"/>
      <c r="H59" s="28"/>
      <c r="I59" s="28"/>
    </row>
    <row r="60" spans="1:10" ht="19.5" customHeight="1" x14ac:dyDescent="0.2">
      <c r="A60" s="74" t="s">
        <v>137</v>
      </c>
      <c r="G60" s="3"/>
    </row>
    <row r="61" spans="1:10" ht="12.75" customHeight="1" x14ac:dyDescent="0.2">
      <c r="A61" s="82" t="s">
        <v>138</v>
      </c>
      <c r="B61" s="83"/>
      <c r="C61" s="83"/>
      <c r="D61" s="83"/>
      <c r="E61" s="83"/>
      <c r="F61" s="83"/>
      <c r="G61" s="84"/>
      <c r="H61" s="30"/>
    </row>
    <row r="62" spans="1:10" ht="12.75" customHeight="1" x14ac:dyDescent="0.2">
      <c r="A62" s="85"/>
      <c r="B62" s="86"/>
      <c r="C62" s="86"/>
      <c r="D62" s="86"/>
      <c r="E62" s="86"/>
      <c r="F62" s="86"/>
      <c r="G62" s="87"/>
      <c r="H62" s="30"/>
    </row>
    <row r="63" spans="1:10" ht="12.75" customHeight="1" x14ac:dyDescent="0.2">
      <c r="A63" s="88"/>
      <c r="B63" s="89"/>
      <c r="C63" s="89"/>
      <c r="D63" s="89"/>
      <c r="E63" s="89"/>
      <c r="F63" s="89"/>
      <c r="G63" s="90"/>
      <c r="H63" s="30"/>
    </row>
    <row r="64" spans="1:10" ht="12.75" customHeight="1" x14ac:dyDescent="0.2">
      <c r="A64" s="91"/>
      <c r="B64" s="86"/>
      <c r="C64" s="86"/>
      <c r="D64" s="86"/>
      <c r="E64" s="86"/>
      <c r="F64" s="86"/>
      <c r="G64" s="87"/>
    </row>
    <row r="65" spans="1:9" ht="12.75" customHeight="1" thickBot="1" x14ac:dyDescent="0.25">
      <c r="A65" s="31"/>
      <c r="B65" s="31"/>
      <c r="C65" s="31"/>
      <c r="D65" s="31"/>
      <c r="E65" s="31"/>
      <c r="F65" s="31"/>
      <c r="G65" s="31"/>
      <c r="H65" s="28"/>
      <c r="I65" s="28"/>
    </row>
    <row r="66" spans="1:9" ht="17.25" customHeight="1" thickTop="1" x14ac:dyDescent="0.2">
      <c r="A66" s="4" t="str">
        <f>Jul!$A$66</f>
        <v>Revised 6/2023</v>
      </c>
      <c r="G66" s="32" t="s">
        <v>139</v>
      </c>
      <c r="H66" s="28"/>
      <c r="I66" s="28"/>
    </row>
  </sheetData>
  <sheetProtection algorithmName="SHA-512" hashValue="klcdYeEIdC1PTGnNzrWhGoDkQwqFkWPrvDPsl/G7bn6DZ2fsd6wFj73/NulEDfieJDFGqYqcsYvAt74DqFbDzA==" saltValue="nwoSTOFGcP0lkDJNBYoFPw==" spinCount="100000" sheet="1" objects="1" scenarios="1"/>
  <mergeCells count="29">
    <mergeCell ref="A48:B48"/>
    <mergeCell ref="E50:F50"/>
    <mergeCell ref="A56:G56"/>
    <mergeCell ref="A58:G58"/>
    <mergeCell ref="A13:G13"/>
    <mergeCell ref="A26:A27"/>
    <mergeCell ref="A28:A29"/>
    <mergeCell ref="A30:A31"/>
    <mergeCell ref="I41:J41"/>
    <mergeCell ref="A44:B44"/>
    <mergeCell ref="A47:B47"/>
    <mergeCell ref="A16:A17"/>
    <mergeCell ref="A18:A19"/>
    <mergeCell ref="A22:A23"/>
    <mergeCell ref="A24:A25"/>
    <mergeCell ref="A33:B33"/>
    <mergeCell ref="A10:C10"/>
    <mergeCell ref="F10:G10"/>
    <mergeCell ref="A11:C11"/>
    <mergeCell ref="F11:G11"/>
    <mergeCell ref="B12:C12"/>
    <mergeCell ref="F12:G12"/>
    <mergeCell ref="A1:G1"/>
    <mergeCell ref="A9:C9"/>
    <mergeCell ref="F9:G9"/>
    <mergeCell ref="A2:G2"/>
    <mergeCell ref="A4:G4"/>
    <mergeCell ref="A5:G5"/>
    <mergeCell ref="F8:G8"/>
  </mergeCells>
  <conditionalFormatting sqref="D50">
    <cfRule type="cellIs" dxfId="19" priority="2" operator="equal">
      <formula>"NO***"</formula>
    </cfRule>
  </conditionalFormatting>
  <conditionalFormatting sqref="F39:F43">
    <cfRule type="cellIs" dxfId="18" priority="4" operator="lessThan">
      <formula>0</formula>
    </cfRule>
  </conditionalFormatting>
  <conditionalFormatting sqref="G48">
    <cfRule type="cellIs" dxfId="17" priority="1" operator="lessThan">
      <formula>0</formula>
    </cfRule>
  </conditionalFormatting>
  <conditionalFormatting sqref="G50">
    <cfRule type="cellIs" dxfId="16" priority="3" operator="equal">
      <formula>"NO****"</formula>
    </cfRule>
  </conditionalFormatting>
  <dataValidations count="1">
    <dataValidation allowBlank="1" showErrorMessage="1" sqref="F9:G9 B12:C12" xr:uid="{00000000-0002-0000-0800-000000000000}"/>
  </dataValidations>
  <printOptions horizontalCentered="1" verticalCentered="1"/>
  <pageMargins left="0.25" right="0.25" top="0.5" bottom="0.5" header="0.3" footer="0.3"/>
  <pageSetup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CD239E7A92DC4BAC36E0EF48D8A4EB" ma:contentTypeVersion="15" ma:contentTypeDescription="Create a new document." ma:contentTypeScope="" ma:versionID="5ba259eaec76103c1e4857b8afa2715c">
  <xsd:schema xmlns:xsd="http://www.w3.org/2001/XMLSchema" xmlns:xs="http://www.w3.org/2001/XMLSchema" xmlns:p="http://schemas.microsoft.com/office/2006/metadata/properties" xmlns:ns2="8ebfcfd3-be37-4a03-8160-508ef717cd56" xmlns:ns3="e575af8f-1cc4-48b7-8ae0-6568c2fd09dc" targetNamespace="http://schemas.microsoft.com/office/2006/metadata/properties" ma:root="true" ma:fieldsID="b9020cf5c37fc2bea5c6eb141f5a4fb4" ns2:_="" ns3:_="">
    <xsd:import namespace="8ebfcfd3-be37-4a03-8160-508ef717cd56"/>
    <xsd:import namespace="e575af8f-1cc4-48b7-8ae0-6568c2fd09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fcfd3-be37-4a03-8160-508ef717c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ba6235c-7091-4683-ac3c-f936b720b7a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75af8f-1cc4-48b7-8ae0-6568c2fd09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b446e22-07bf-4436-9fce-ba97eb9d6699}" ma:internalName="TaxCatchAll" ma:showField="CatchAllData" ma:web="e575af8f-1cc4-48b7-8ae0-6568c2fd09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75af8f-1cc4-48b7-8ae0-6568c2fd09dc" xsi:nil="true"/>
    <lcf76f155ced4ddcb4097134ff3c332f xmlns="8ebfcfd3-be37-4a03-8160-508ef717cd5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CE1654-F411-4003-A98D-42ABA4AA4BAA}"/>
</file>

<file path=customXml/itemProps2.xml><?xml version="1.0" encoding="utf-8"?>
<ds:datastoreItem xmlns:ds="http://schemas.openxmlformats.org/officeDocument/2006/customXml" ds:itemID="{8CF06722-051E-466A-975A-8C804ACC2A2E}">
  <ds:schemaRefs>
    <ds:schemaRef ds:uri="http://schemas.openxmlformats.org/package/2006/metadata/core-properties"/>
    <ds:schemaRef ds:uri="http://schemas.microsoft.com/office/2006/documentManagement/types"/>
    <ds:schemaRef ds:uri="http://purl.org/dc/terms/"/>
    <ds:schemaRef ds:uri="98e01660-0329-4cd8-9cdf-00a21088b963"/>
    <ds:schemaRef ds:uri="http://purl.org/dc/elements/1.1/"/>
    <ds:schemaRef ds:uri="a7e00e66-7b03-4a2a-8569-8485682ce0fa"/>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2427C6F-D185-4712-9B56-A7B4F25693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Instructions</vt:lpstr>
      <vt:lpstr>Jul</vt:lpstr>
      <vt:lpstr>Aug</vt:lpstr>
      <vt:lpstr>Sep</vt:lpstr>
      <vt:lpstr>Oct</vt:lpstr>
      <vt:lpstr>Nov</vt:lpstr>
      <vt:lpstr>Dec</vt:lpstr>
      <vt:lpstr>Jan</vt:lpstr>
      <vt:lpstr>Feb</vt:lpstr>
      <vt:lpstr>Mar</vt:lpstr>
      <vt:lpstr>Apr</vt:lpstr>
      <vt:lpstr>May</vt:lpstr>
      <vt:lpstr>Jun</vt:lpstr>
      <vt:lpstr>Jul!County</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lpstr>Jul!Program</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Carrie Wagner</dc:creator>
  <cp:keywords/>
  <dc:description/>
  <cp:lastModifiedBy>Andy Thao</cp:lastModifiedBy>
  <cp:revision/>
  <dcterms:created xsi:type="dcterms:W3CDTF">2017-06-22T22:35:30Z</dcterms:created>
  <dcterms:modified xsi:type="dcterms:W3CDTF">2023-06-29T16:00:26Z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0x0101004716BD03F9E5624B8EEE6FA37AC15651</vt:lpwstr>
  </property>
  <property fmtid="{D5CDD505-2E9C-101B-9397-08002B2CF9AE}" pid="3" name="MediaServiceImageTags">
    <vt:lpwstr/>
  </property>
</Properties>
</file>